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00" yWindow="460" windowWidth="29620" windowHeight="17660" activeTab="0"/>
  </bookViews>
  <sheets>
    <sheet name="Annual Resource Allocation List" sheetId="1" r:id="rId1"/>
    <sheet name="Emergency Requests" sheetId="2" r:id="rId2"/>
    <sheet name="Big Ticket Item List" sheetId="3" r:id="rId3"/>
  </sheets>
  <definedNames>
    <definedName name="_xlnm.Print_Area" localSheetId="0">'Annual Resource Allocation List'!$A$4:$M$37</definedName>
    <definedName name="_xlnm.Print_Area" localSheetId="1">'Emergency Requests'!$B$2:$P$8</definedName>
  </definedNames>
  <calcPr fullCalcOnLoad="1"/>
</workbook>
</file>

<file path=xl/sharedStrings.xml><?xml version="1.0" encoding="utf-8"?>
<sst xmlns="http://schemas.openxmlformats.org/spreadsheetml/2006/main" count="262" uniqueCount="101">
  <si>
    <t>De Anza College: Instructional Planning and Budget Team</t>
  </si>
  <si>
    <t>Estimated Cost  inc.  tax and shipping</t>
  </si>
  <si>
    <t>Priority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</si>
  <si>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</si>
  <si>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</si>
  <si>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</si>
  <si>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</si>
  <si>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</si>
  <si>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</si>
  <si>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sample</t>
  </si>
  <si>
    <t>Life Expectancy of  item (years)</t>
  </si>
  <si>
    <r>
      <rPr>
        <b/>
        <sz val="9"/>
        <color indexed="8"/>
        <rFont val="Calibri"/>
        <family val="2"/>
      </rPr>
      <t>Item</t>
    </r>
    <r>
      <rPr>
        <sz val="9"/>
        <color indexed="8"/>
        <rFont val="Calibri"/>
        <family val="2"/>
      </rPr>
      <t xml:space="preserve">(please remember, the per item value must be over $100) </t>
    </r>
  </si>
  <si>
    <t>Eligible for Perkins Funds? (CTE ONLY)</t>
  </si>
  <si>
    <t>Eligible for Strong Workforce Funds?            (CTE ONLY)</t>
  </si>
  <si>
    <t>Within the APRU is it listed in section V.E.1 or V.F.1?</t>
  </si>
  <si>
    <t>Eligible for Lottery Funding?</t>
  </si>
  <si>
    <t>Eligibile for Instructional Equipment Funding?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</si>
  <si>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</si>
  <si>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 - Department /Program</t>
  </si>
  <si>
    <t>Division/
Department</t>
  </si>
  <si>
    <t>Lottery</t>
  </si>
  <si>
    <t>Instructional Equipment Funding</t>
  </si>
  <si>
    <t>Perkins Funds</t>
  </si>
  <si>
    <t>To be completed by  IPBT</t>
  </si>
  <si>
    <t>TOTALS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</si>
  <si>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</si>
  <si>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</si>
  <si>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t>Section of APRU it is listed in (e.g. V.E.1 or V.F.1)</t>
  </si>
  <si>
    <t>Subtotal</t>
  </si>
  <si>
    <t>Tax</t>
  </si>
  <si>
    <t>Shipping</t>
  </si>
  <si>
    <r>
      <t>Priority</t>
    </r>
    <r>
      <rPr>
        <b/>
        <sz val="12"/>
        <color indexed="10"/>
        <rFont val="Times New Roman"/>
        <family val="1"/>
      </rPr>
      <t xml:space="preserve"> Critical, Needed, Desirable</t>
    </r>
  </si>
  <si>
    <t>Notes</t>
  </si>
  <si>
    <r>
      <rPr>
        <b/>
        <sz val="9"/>
        <color indexed="8"/>
        <rFont val="Times New Roman"/>
        <family val="1"/>
      </rPr>
      <t>Item</t>
    </r>
    <r>
      <rPr>
        <sz val="9"/>
        <color indexed="8"/>
        <rFont val="Times New Roman"/>
        <family val="1"/>
      </rPr>
      <t xml:space="preserve">(please remember, the subtotal value must be over $100) </t>
    </r>
  </si>
  <si>
    <t>Strong Workforce Funds</t>
  </si>
  <si>
    <t>Facilities</t>
  </si>
  <si>
    <t>Other/Notes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</si>
  <si>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Department/Division:  </t>
    </r>
    <r>
      <rPr>
        <b/>
        <u val="single"/>
        <sz val="10"/>
        <color indexed="8"/>
        <rFont val="Calibri"/>
        <family val="2"/>
      </rPr>
      <t xml:space="preserve">                                    </t>
    </r>
    <r>
      <rPr>
        <b/>
        <sz val="10"/>
        <color indexed="8"/>
        <rFont val="Calibri"/>
        <family val="2"/>
      </rPr>
      <t>____________    Name of Point of Contact: ____________________________</t>
    </r>
  </si>
  <si>
    <t xml:space="preserve">INSTRUCTIONAL EQUIPMENT LIST Spring '19  </t>
  </si>
  <si>
    <r>
      <t xml:space="preserve"> </t>
    </r>
    <r>
      <rPr>
        <b/>
        <u val="single"/>
        <sz val="12"/>
        <color indexed="8"/>
        <rFont val="Calibri"/>
        <family val="2"/>
      </rPr>
      <t xml:space="preserve">Department/Division: </t>
    </r>
    <r>
      <rPr>
        <b/>
        <sz val="12"/>
        <color indexed="8"/>
        <rFont val="Calibri"/>
        <family val="2"/>
      </rPr>
      <t xml:space="preserve">                                               </t>
    </r>
    <r>
      <rPr>
        <b/>
        <u val="single"/>
        <sz val="12"/>
        <color indexed="8"/>
        <rFont val="Calibri"/>
        <family val="2"/>
      </rPr>
      <t xml:space="preserve">_______________    Name of Point of Contact: ___________________                                              </t>
    </r>
    <r>
      <rPr>
        <u val="single"/>
        <sz val="10"/>
        <color indexed="8"/>
        <rFont val="Calibri"/>
        <family val="2"/>
      </rPr>
      <t xml:space="preserve">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</si>
  <si>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 xml:space="preserve">
Department</t>
  </si>
  <si>
    <t>Quantity</t>
  </si>
  <si>
    <t>BCAT/CIS</t>
  </si>
  <si>
    <t xml:space="preserve">Critical </t>
  </si>
  <si>
    <t xml:space="preserve">Continue offering CodeLab online tutorial free to all our programming students. </t>
  </si>
  <si>
    <t>V.G.</t>
  </si>
  <si>
    <t>No</t>
  </si>
  <si>
    <t>Rp</t>
  </si>
  <si>
    <t>Two more smart classrooms between the hours of 6:00 - 8:00 pm; one more classroom during the daytime (9:30 - 5:20 pm).</t>
  </si>
  <si>
    <t>V.F.1</t>
  </si>
  <si>
    <t>N/A</t>
  </si>
  <si>
    <t>Desirable</t>
  </si>
  <si>
    <t>A Mac classroom equipped with a Mac computer for each student to use (evening would work)</t>
  </si>
  <si>
    <t>Re-design for AT 205 (This could be accomplished by smaller desks and/or chairs with smaller footptint)</t>
  </si>
  <si>
    <t>Smart boards for the classrooms</t>
  </si>
  <si>
    <t>V.E.1</t>
  </si>
  <si>
    <t>A second overhead projector</t>
  </si>
  <si>
    <t>Peer tutoring in the lab figured at 3 perquarter working 16 hours per week for 10 weeks per quarter at 14.50</t>
  </si>
  <si>
    <t>Mentor - Currently working to build industry relationships, counsel students, and STEM events. Cost is per quarter.</t>
  </si>
  <si>
    <t>III.D.</t>
  </si>
  <si>
    <t>Wireless adapter for each ATC classroom</t>
  </si>
  <si>
    <t>Electrical outlets in classrooms for student laptops. Estimate is per classroom.</t>
  </si>
  <si>
    <t>TechSmith - SnagIt</t>
  </si>
  <si>
    <t>MacInCloud http://www.macincloud.com/</t>
  </si>
  <si>
    <t>Amazon Web Services</t>
  </si>
  <si>
    <t>Departmental Accounts</t>
  </si>
  <si>
    <t>Teaching Assistants</t>
  </si>
  <si>
    <t>V.J.</t>
  </si>
  <si>
    <t>Privacy Shilds</t>
  </si>
  <si>
    <t>Necessary</t>
  </si>
  <si>
    <t>Conference Funds</t>
  </si>
  <si>
    <t>Other Outreach offorts</t>
  </si>
  <si>
    <t>Microphone - https://www.amazon.com/gp/product/B073JLFYX8/ref=as_li_qf_sp_asin_il_tl?ie=UTF8&amp;tag=6158-20&amp;camp=1789&amp;creative=9325&amp;linkCode=as2&amp;creativeASIN=B073JLFYX8&amp;linkId=eee08af281f2c1eac6a8af30da8a4b14</t>
  </si>
  <si>
    <t>ETS-type request</t>
  </si>
  <si>
    <t xml:space="preserve">Computer in AT 203F cloned as computers in lab </t>
  </si>
  <si>
    <t>PolyCom phone to allow dial-in access to the meetings in AT 203F.</t>
  </si>
  <si>
    <t>Each Full-time CIS Faculty member's office desktop computer needs parallel software to software on computers in AT 203 and in the classrooms. Office computers need direct access to AT 203 server.</t>
  </si>
  <si>
    <t xml:space="preserve">Each FT CIS Faculty member needs a laptop in addition to a desktop. The laptop needs software in parallel to software used by students in lab and classrooms </t>
  </si>
  <si>
    <t>N</t>
  </si>
  <si>
    <t>Yes</t>
  </si>
  <si>
    <t>Cyber Security Summer Camp</t>
  </si>
  <si>
    <t>ETS Labor</t>
  </si>
  <si>
    <t>V.E.2</t>
  </si>
  <si>
    <t>zyBooks provided for each beginning programming student</t>
  </si>
  <si>
    <t>VMWare software license - 3 years (https://vmapss.onthehub.com/WebStore/OfferingsOfMajorVersionList.aspx?pmv=0c8ae1ac-7cfe-e011-8e6c-f04da23e67f6&amp;)</t>
  </si>
  <si>
    <t>V.E.2 List #10 &amp; V.E.3 Justification #10</t>
  </si>
  <si>
    <t>V.E.2 List #2 &amp; V.E.3 Justification #2</t>
  </si>
  <si>
    <t>V.E.2 List #12 &amp; V.E.3 Justification #12</t>
  </si>
  <si>
    <t>V.E.2 List #11 &amp; V.E.3 Justification #11</t>
  </si>
  <si>
    <t>Current license to be renewed in 2021</t>
  </si>
  <si>
    <t>Providng TA certificates, social gatherings.</t>
  </si>
  <si>
    <t>Facilities? Or do it ourselves</t>
  </si>
  <si>
    <t xml:space="preserve">TechSmith - Camtasia </t>
  </si>
  <si>
    <t>Not annual license</t>
  </si>
  <si>
    <t>B Budget? Not annual license</t>
  </si>
  <si>
    <t>V.E.2 List #17 &amp; V.E.3 Justification #17</t>
  </si>
  <si>
    <t>For students who use their own laptops</t>
  </si>
  <si>
    <t>Computer Information System</t>
  </si>
  <si>
    <t>Total</t>
  </si>
  <si>
    <r>
      <t xml:space="preserve">RESOURCE REQUEST LIST Spring 2019   </t>
    </r>
    <r>
      <rPr>
        <b/>
        <u val="single"/>
        <sz val="12"/>
        <color indexed="8"/>
        <rFont val="Times New Roman"/>
        <family val="1"/>
      </rPr>
      <t xml:space="preserve">Department/Division: </t>
    </r>
    <r>
      <rPr>
        <b/>
        <sz val="12"/>
        <color indexed="8"/>
        <rFont val="Times New Roman"/>
        <family val="1"/>
      </rPr>
      <t xml:space="preserve">  </t>
    </r>
    <r>
      <rPr>
        <b/>
        <u val="single"/>
        <sz val="12"/>
        <color indexed="8"/>
        <rFont val="Times New Roman"/>
        <family val="1"/>
      </rPr>
      <t>Computer Information Systems   Name of Point of Contact:</t>
    </r>
    <r>
      <rPr>
        <u val="single"/>
        <sz val="12"/>
        <color indexed="8"/>
        <rFont val="Times New Roman"/>
        <family val="1"/>
      </rPr>
      <t xml:space="preserve"> Mary Pape</t>
    </r>
  </si>
  <si>
    <r>
      <rPr>
        <b/>
        <u val="single"/>
        <sz val="10"/>
        <color indexed="8"/>
        <rFont val="Times New Roman"/>
        <family val="1"/>
      </rPr>
      <t>I</t>
    </r>
    <r>
      <rPr>
        <b/>
        <sz val="10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10"/>
        <color indexed="8"/>
        <rFont val="Times New Roman"/>
        <family val="1"/>
      </rPr>
      <t>must</t>
    </r>
    <r>
      <rPr>
        <b/>
        <sz val="10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10"/>
        <color indexed="10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Priorities: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Critical:</t>
    </r>
    <r>
      <rPr>
        <b/>
        <sz val="10"/>
        <color indexed="8"/>
        <rFont val="Times New Roman"/>
        <family val="1"/>
      </rPr>
      <t xml:space="preserve"> Can't live without it; </t>
    </r>
    <r>
      <rPr>
        <b/>
        <sz val="10"/>
        <color indexed="10"/>
        <rFont val="Times New Roman"/>
        <family val="1"/>
      </rPr>
      <t>Needed</t>
    </r>
    <r>
      <rPr>
        <b/>
        <sz val="10"/>
        <color indexed="8"/>
        <rFont val="Times New Roman"/>
        <family val="1"/>
      </rPr>
      <t xml:space="preserve">: Necessary in 1 - 2 years; </t>
    </r>
    <r>
      <rPr>
        <b/>
        <sz val="10"/>
        <color indexed="10"/>
        <rFont val="Times New Roman"/>
        <family val="1"/>
      </rPr>
      <t>Desirable:</t>
    </r>
    <r>
      <rPr>
        <b/>
        <sz val="10"/>
        <color indexed="8"/>
        <rFont val="Times New Roman"/>
        <family val="1"/>
      </rPr>
      <t xml:space="preserve"> Expansion/increase abilities/planning </t>
    </r>
    <r>
      <rPr>
        <b/>
        <u val="single"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</si>
</sst>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&quot;$&quot;#,##0.00"/>
    <numFmt numFmtId="175" formatCode="_(&quot;$&quot;* #,##0.0000_);_(&quot;$&quot;* \(#,##0.0000\);_(&quot;$&quot;* &quot;-&quot;????_);_(@_)"/>
  </numFmts>
  <fonts count="7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8"/>
      <color indexed="8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10" xfId="0" applyFont="1" applyBorder="1" applyAlignment="1">
      <alignment/>
    </xf>
    <xf numFmtId="44" fontId="64" fillId="0" borderId="10" xfId="44" applyFont="1" applyBorder="1" applyAlignment="1">
      <alignment/>
    </xf>
    <xf numFmtId="0" fontId="64" fillId="0" borderId="10" xfId="0" applyFont="1" applyBorder="1" applyAlignment="1">
      <alignment horizontal="center"/>
    </xf>
    <xf numFmtId="0" fontId="64" fillId="0" borderId="0" xfId="0" applyFont="1" applyAlignment="1">
      <alignment/>
    </xf>
    <xf numFmtId="44" fontId="65" fillId="0" borderId="0" xfId="0" applyNumberFormat="1" applyFont="1" applyAlignment="1">
      <alignment/>
    </xf>
    <xf numFmtId="0" fontId="65" fillId="0" borderId="0" xfId="0" applyFont="1" applyAlignment="1">
      <alignment/>
    </xf>
    <xf numFmtId="0" fontId="66" fillId="0" borderId="11" xfId="0" applyFont="1" applyBorder="1" applyAlignment="1">
      <alignment horizontal="center" vertical="center" wrapText="1"/>
    </xf>
    <xf numFmtId="0" fontId="64" fillId="0" borderId="12" xfId="0" applyFont="1" applyBorder="1" applyAlignment="1">
      <alignment/>
    </xf>
    <xf numFmtId="44" fontId="64" fillId="0" borderId="12" xfId="44" applyFont="1" applyBorder="1" applyAlignment="1">
      <alignment/>
    </xf>
    <xf numFmtId="0" fontId="64" fillId="0" borderId="12" xfId="0" applyFont="1" applyBorder="1" applyAlignment="1">
      <alignment horizontal="center"/>
    </xf>
    <xf numFmtId="0" fontId="66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64" fillId="0" borderId="0" xfId="0" applyFont="1" applyAlignment="1">
      <alignment horizontal="center"/>
    </xf>
    <xf numFmtId="0" fontId="66" fillId="0" borderId="13" xfId="0" applyFont="1" applyBorder="1" applyAlignment="1">
      <alignment horizontal="center" vertical="center" wrapText="1"/>
    </xf>
    <xf numFmtId="44" fontId="64" fillId="0" borderId="14" xfId="0" applyNumberFormat="1" applyFont="1" applyBorder="1" applyAlignment="1">
      <alignment/>
    </xf>
    <xf numFmtId="44" fontId="64" fillId="0" borderId="15" xfId="0" applyNumberFormat="1" applyFont="1" applyBorder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7" fillId="0" borderId="16" xfId="0" applyFont="1" applyBorder="1" applyAlignment="1">
      <alignment horizontal="center" vertical="center" wrapText="1"/>
    </xf>
    <xf numFmtId="0" fontId="64" fillId="0" borderId="17" xfId="0" applyFont="1" applyBorder="1" applyAlignment="1">
      <alignment/>
    </xf>
    <xf numFmtId="0" fontId="64" fillId="0" borderId="18" xfId="0" applyFont="1" applyBorder="1" applyAlignment="1">
      <alignment/>
    </xf>
    <xf numFmtId="0" fontId="6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64" fillId="0" borderId="19" xfId="0" applyFont="1" applyBorder="1" applyAlignment="1">
      <alignment vertical="top" wrapText="1"/>
    </xf>
    <xf numFmtId="0" fontId="64" fillId="0" borderId="19" xfId="0" applyFont="1" applyBorder="1" applyAlignment="1">
      <alignment vertical="top"/>
    </xf>
    <xf numFmtId="0" fontId="64" fillId="0" borderId="10" xfId="0" applyFont="1" applyBorder="1" applyAlignment="1">
      <alignment/>
    </xf>
    <xf numFmtId="0" fontId="66" fillId="0" borderId="0" xfId="0" applyFont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174" fontId="66" fillId="0" borderId="21" xfId="0" applyNumberFormat="1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left" wrapText="1"/>
    </xf>
    <xf numFmtId="0" fontId="64" fillId="0" borderId="0" xfId="0" applyFont="1" applyAlignment="1">
      <alignment horizontal="left" wrapText="1"/>
    </xf>
    <xf numFmtId="0" fontId="66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/>
    </xf>
    <xf numFmtId="44" fontId="65" fillId="0" borderId="10" xfId="0" applyNumberFormat="1" applyFont="1" applyBorder="1" applyAlignment="1">
      <alignment horizontal="left" vertical="center"/>
    </xf>
    <xf numFmtId="0" fontId="68" fillId="33" borderId="21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24" xfId="0" applyFont="1" applyFill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68" fillId="0" borderId="0" xfId="0" applyFont="1" applyAlignment="1">
      <alignment vertical="center" wrapText="1"/>
    </xf>
    <xf numFmtId="0" fontId="69" fillId="33" borderId="24" xfId="0" applyFont="1" applyFill="1" applyBorder="1" applyAlignment="1">
      <alignment vertical="center"/>
    </xf>
    <xf numFmtId="0" fontId="69" fillId="33" borderId="10" xfId="0" applyFont="1" applyFill="1" applyBorder="1" applyAlignment="1">
      <alignment horizontal="center" vertical="center"/>
    </xf>
    <xf numFmtId="0" fontId="69" fillId="0" borderId="25" xfId="0" applyFont="1" applyBorder="1" applyAlignment="1">
      <alignment vertical="center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9" fillId="33" borderId="28" xfId="0" applyFont="1" applyFill="1" applyBorder="1" applyAlignment="1">
      <alignment vertical="center"/>
    </xf>
    <xf numFmtId="0" fontId="68" fillId="0" borderId="29" xfId="0" applyFont="1" applyBorder="1" applyAlignment="1">
      <alignment horizontal="center" vertical="center" wrapText="1"/>
    </xf>
    <xf numFmtId="0" fontId="68" fillId="33" borderId="30" xfId="0" applyFont="1" applyFill="1" applyBorder="1" applyAlignment="1">
      <alignment horizontal="center" vertical="center" wrapText="1"/>
    </xf>
    <xf numFmtId="0" fontId="68" fillId="33" borderId="31" xfId="0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34" borderId="26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18" fillId="0" borderId="29" xfId="0" applyFont="1" applyBorder="1" applyAlignment="1">
      <alignment horizontal="center" vertical="center" wrapText="1"/>
    </xf>
    <xf numFmtId="44" fontId="69" fillId="0" borderId="26" xfId="44" applyFont="1" applyBorder="1" applyAlignment="1">
      <alignment vertical="center"/>
    </xf>
    <xf numFmtId="0" fontId="68" fillId="0" borderId="32" xfId="0" applyFont="1" applyBorder="1" applyAlignment="1">
      <alignment horizontal="center" vertical="center" wrapText="1"/>
    </xf>
    <xf numFmtId="0" fontId="68" fillId="33" borderId="33" xfId="0" applyFont="1" applyFill="1" applyBorder="1" applyAlignment="1">
      <alignment horizontal="center" vertical="center" wrapText="1"/>
    </xf>
    <xf numFmtId="0" fontId="68" fillId="33" borderId="20" xfId="0" applyFont="1" applyFill="1" applyBorder="1" applyAlignment="1">
      <alignment horizontal="center" vertical="center" wrapText="1"/>
    </xf>
    <xf numFmtId="0" fontId="68" fillId="33" borderId="34" xfId="0" applyFont="1" applyFill="1" applyBorder="1" applyAlignment="1">
      <alignment horizontal="center" vertical="center" wrapText="1"/>
    </xf>
    <xf numFmtId="0" fontId="69" fillId="33" borderId="34" xfId="0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66" fillId="0" borderId="35" xfId="0" applyFont="1" applyBorder="1" applyAlignment="1">
      <alignment horizontal="center" vertical="center" wrapText="1"/>
    </xf>
    <xf numFmtId="44" fontId="65" fillId="0" borderId="14" xfId="0" applyNumberFormat="1" applyFont="1" applyBorder="1" applyAlignment="1">
      <alignment horizontal="left" vertical="center"/>
    </xf>
    <xf numFmtId="0" fontId="64" fillId="0" borderId="36" xfId="0" applyFont="1" applyBorder="1" applyAlignment="1">
      <alignment/>
    </xf>
    <xf numFmtId="0" fontId="68" fillId="0" borderId="37" xfId="0" applyFont="1" applyBorder="1" applyAlignment="1">
      <alignment horizontal="center" vertical="center" wrapText="1"/>
    </xf>
    <xf numFmtId="0" fontId="66" fillId="33" borderId="34" xfId="0" applyFont="1" applyFill="1" applyBorder="1" applyAlignment="1">
      <alignment horizontal="center" vertical="center" wrapText="1"/>
    </xf>
    <xf numFmtId="0" fontId="66" fillId="0" borderId="24" xfId="0" applyFont="1" applyBorder="1" applyAlignment="1">
      <alignment vertical="top" wrapText="1"/>
    </xf>
    <xf numFmtId="44" fontId="65" fillId="0" borderId="38" xfId="0" applyNumberFormat="1" applyFont="1" applyBorder="1" applyAlignment="1">
      <alignment horizontal="left" vertical="center"/>
    </xf>
    <xf numFmtId="44" fontId="65" fillId="0" borderId="12" xfId="0" applyNumberFormat="1" applyFont="1" applyBorder="1" applyAlignment="1">
      <alignment horizontal="left" vertical="center"/>
    </xf>
    <xf numFmtId="0" fontId="64" fillId="0" borderId="39" xfId="0" applyFont="1" applyBorder="1" applyAlignment="1">
      <alignment/>
    </xf>
    <xf numFmtId="0" fontId="64" fillId="0" borderId="40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center" wrapText="1"/>
    </xf>
    <xf numFmtId="44" fontId="64" fillId="0" borderId="35" xfId="0" applyNumberFormat="1" applyFont="1" applyBorder="1" applyAlignment="1">
      <alignment/>
    </xf>
    <xf numFmtId="0" fontId="71" fillId="0" borderId="26" xfId="0" applyFont="1" applyBorder="1" applyAlignment="1">
      <alignment horizontal="center" vertical="center" wrapText="1"/>
    </xf>
    <xf numFmtId="174" fontId="68" fillId="0" borderId="0" xfId="0" applyNumberFormat="1" applyFont="1" applyAlignment="1">
      <alignment vertical="center" wrapText="1"/>
    </xf>
    <xf numFmtId="0" fontId="70" fillId="0" borderId="10" xfId="0" applyFont="1" applyBorder="1" applyAlignment="1">
      <alignment vertical="center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vertical="center"/>
    </xf>
    <xf numFmtId="0" fontId="69" fillId="33" borderId="10" xfId="0" applyFont="1" applyFill="1" applyBorder="1" applyAlignment="1">
      <alignment vertical="center"/>
    </xf>
    <xf numFmtId="0" fontId="69" fillId="0" borderId="0" xfId="0" applyFont="1" applyAlignment="1">
      <alignment vertical="center" wrapText="1"/>
    </xf>
    <xf numFmtId="0" fontId="72" fillId="34" borderId="26" xfId="0" applyFont="1" applyFill="1" applyBorder="1" applyAlignment="1">
      <alignment vertical="center" wrapText="1"/>
    </xf>
    <xf numFmtId="0" fontId="72" fillId="34" borderId="41" xfId="0" applyFont="1" applyFill="1" applyBorder="1" applyAlignment="1">
      <alignment vertical="center" wrapText="1"/>
    </xf>
    <xf numFmtId="0" fontId="70" fillId="34" borderId="42" xfId="0" applyFont="1" applyFill="1" applyBorder="1" applyAlignment="1">
      <alignment vertical="center"/>
    </xf>
    <xf numFmtId="0" fontId="69" fillId="0" borderId="0" xfId="0" applyFont="1" applyAlignment="1">
      <alignment horizontal="center" vertical="center"/>
    </xf>
    <xf numFmtId="170" fontId="69" fillId="0" borderId="10" xfId="0" applyNumberFormat="1" applyFont="1" applyBorder="1" applyAlignment="1">
      <alignment vertical="center"/>
    </xf>
    <xf numFmtId="0" fontId="70" fillId="34" borderId="43" xfId="0" applyFont="1" applyFill="1" applyBorder="1" applyAlignment="1">
      <alignment vertical="center"/>
    </xf>
    <xf numFmtId="0" fontId="69" fillId="0" borderId="44" xfId="0" applyFont="1" applyBorder="1" applyAlignment="1">
      <alignment vertical="center" wrapText="1"/>
    </xf>
    <xf numFmtId="0" fontId="71" fillId="0" borderId="41" xfId="0" applyFont="1" applyBorder="1" applyAlignment="1">
      <alignment horizontal="center" vertical="center" wrapText="1"/>
    </xf>
    <xf numFmtId="44" fontId="71" fillId="0" borderId="42" xfId="0" applyNumberFormat="1" applyFont="1" applyBorder="1" applyAlignment="1">
      <alignment vertical="center"/>
    </xf>
    <xf numFmtId="44" fontId="72" fillId="35" borderId="26" xfId="0" applyNumberFormat="1" applyFont="1" applyFill="1" applyBorder="1" applyAlignment="1">
      <alignment vertical="center"/>
    </xf>
    <xf numFmtId="0" fontId="72" fillId="33" borderId="34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0" fontId="72" fillId="33" borderId="24" xfId="0" applyFont="1" applyFill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69" fillId="33" borderId="17" xfId="0" applyFont="1" applyFill="1" applyBorder="1" applyAlignment="1">
      <alignment horizontal="center" vertical="center"/>
    </xf>
    <xf numFmtId="0" fontId="72" fillId="33" borderId="17" xfId="0" applyFont="1" applyFill="1" applyBorder="1" applyAlignment="1">
      <alignment horizontal="center" vertical="center"/>
    </xf>
    <xf numFmtId="0" fontId="70" fillId="0" borderId="11" xfId="0" applyFont="1" applyBorder="1" applyAlignment="1">
      <alignment vertical="center"/>
    </xf>
    <xf numFmtId="0" fontId="69" fillId="0" borderId="11" xfId="0" applyFont="1" applyBorder="1" applyAlignment="1">
      <alignment horizontal="center" vertical="center"/>
    </xf>
    <xf numFmtId="44" fontId="71" fillId="0" borderId="41" xfId="0" applyNumberFormat="1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68" fillId="0" borderId="23" xfId="0" applyFont="1" applyBorder="1" applyAlignment="1">
      <alignment horizontal="center" vertical="center" wrapText="1"/>
    </xf>
    <xf numFmtId="0" fontId="69" fillId="0" borderId="19" xfId="0" applyFont="1" applyBorder="1" applyAlignment="1">
      <alignment vertical="center" wrapText="1"/>
    </xf>
    <xf numFmtId="0" fontId="69" fillId="0" borderId="19" xfId="0" applyFont="1" applyBorder="1" applyAlignment="1">
      <alignment vertical="center"/>
    </xf>
    <xf numFmtId="44" fontId="69" fillId="0" borderId="10" xfId="44" applyFont="1" applyBorder="1" applyAlignment="1">
      <alignment vertical="center"/>
    </xf>
    <xf numFmtId="0" fontId="68" fillId="0" borderId="21" xfId="0" applyFont="1" applyBorder="1" applyAlignment="1">
      <alignment horizontal="center" vertical="center" wrapText="1"/>
    </xf>
    <xf numFmtId="44" fontId="68" fillId="0" borderId="21" xfId="44" applyFont="1" applyBorder="1" applyAlignment="1">
      <alignment horizontal="center" vertical="center" wrapText="1"/>
    </xf>
    <xf numFmtId="44" fontId="69" fillId="0" borderId="14" xfId="0" applyNumberFormat="1" applyFont="1" applyBorder="1" applyAlignment="1">
      <alignment vertical="center"/>
    </xf>
    <xf numFmtId="0" fontId="69" fillId="0" borderId="10" xfId="0" applyFont="1" applyBorder="1" applyAlignment="1">
      <alignment vertical="center" wrapText="1"/>
    </xf>
    <xf numFmtId="44" fontId="73" fillId="0" borderId="40" xfId="44" applyFont="1" applyBorder="1" applyAlignment="1">
      <alignment horizontal="center" vertical="center" wrapText="1"/>
    </xf>
    <xf numFmtId="0" fontId="68" fillId="0" borderId="45" xfId="0" applyFont="1" applyBorder="1" applyAlignment="1">
      <alignment horizontal="center" vertical="center" wrapText="1"/>
    </xf>
    <xf numFmtId="0" fontId="69" fillId="0" borderId="11" xfId="0" applyFont="1" applyBorder="1" applyAlignment="1">
      <alignment vertical="center" wrapText="1"/>
    </xf>
    <xf numFmtId="44" fontId="69" fillId="0" borderId="11" xfId="44" applyFont="1" applyBorder="1" applyAlignment="1">
      <alignment vertical="center"/>
    </xf>
    <xf numFmtId="44" fontId="68" fillId="0" borderId="11" xfId="44" applyFont="1" applyBorder="1" applyAlignment="1">
      <alignment horizontal="center" vertical="center" wrapText="1"/>
    </xf>
    <xf numFmtId="44" fontId="69" fillId="0" borderId="13" xfId="0" applyNumberFormat="1" applyFont="1" applyBorder="1" applyAlignment="1">
      <alignment vertical="center"/>
    </xf>
    <xf numFmtId="0" fontId="68" fillId="0" borderId="34" xfId="0" applyFont="1" applyBorder="1" applyAlignment="1">
      <alignment horizontal="center" vertical="center" wrapText="1"/>
    </xf>
    <xf numFmtId="44" fontId="69" fillId="0" borderId="24" xfId="0" applyNumberFormat="1" applyFont="1" applyBorder="1" applyAlignment="1">
      <alignment vertical="center"/>
    </xf>
    <xf numFmtId="0" fontId="69" fillId="36" borderId="19" xfId="0" applyFont="1" applyFill="1" applyBorder="1" applyAlignment="1">
      <alignment vertical="center"/>
    </xf>
    <xf numFmtId="44" fontId="69" fillId="36" borderId="10" xfId="44" applyFont="1" applyFill="1" applyBorder="1" applyAlignment="1">
      <alignment vertical="center"/>
    </xf>
    <xf numFmtId="0" fontId="68" fillId="36" borderId="21" xfId="0" applyFont="1" applyFill="1" applyBorder="1" applyAlignment="1">
      <alignment horizontal="center" vertical="center" wrapText="1"/>
    </xf>
    <xf numFmtId="44" fontId="68" fillId="36" borderId="21" xfId="44" applyFont="1" applyFill="1" applyBorder="1" applyAlignment="1">
      <alignment horizontal="center" vertical="center" wrapText="1"/>
    </xf>
    <xf numFmtId="44" fontId="71" fillId="36" borderId="42" xfId="0" applyNumberFormat="1" applyFont="1" applyFill="1" applyBorder="1" applyAlignment="1">
      <alignment vertical="center"/>
    </xf>
    <xf numFmtId="0" fontId="69" fillId="36" borderId="10" xfId="0" applyFont="1" applyFill="1" applyBorder="1" applyAlignment="1">
      <alignment vertical="center" wrapText="1"/>
    </xf>
    <xf numFmtId="0" fontId="69" fillId="36" borderId="42" xfId="0" applyFont="1" applyFill="1" applyBorder="1" applyAlignment="1">
      <alignment horizontal="center" vertical="center"/>
    </xf>
    <xf numFmtId="0" fontId="69" fillId="36" borderId="25" xfId="0" applyFont="1" applyFill="1" applyBorder="1" applyAlignment="1">
      <alignment horizontal="center" vertical="center"/>
    </xf>
    <xf numFmtId="44" fontId="69" fillId="36" borderId="42" xfId="44" applyFont="1" applyFill="1" applyBorder="1" applyAlignment="1">
      <alignment vertical="center"/>
    </xf>
    <xf numFmtId="44" fontId="69" fillId="36" borderId="46" xfId="44" applyFont="1" applyFill="1" applyBorder="1" applyAlignment="1">
      <alignment vertical="center"/>
    </xf>
    <xf numFmtId="0" fontId="69" fillId="36" borderId="10" xfId="0" applyFont="1" applyFill="1" applyBorder="1" applyAlignment="1">
      <alignment vertical="center"/>
    </xf>
    <xf numFmtId="0" fontId="69" fillId="36" borderId="10" xfId="0" applyFont="1" applyFill="1" applyBorder="1" applyAlignment="1">
      <alignment horizontal="center" vertical="center"/>
    </xf>
    <xf numFmtId="0" fontId="69" fillId="36" borderId="43" xfId="0" applyFont="1" applyFill="1" applyBorder="1" applyAlignment="1">
      <alignment horizontal="center" vertical="center"/>
    </xf>
    <xf numFmtId="44" fontId="69" fillId="36" borderId="14" xfId="0" applyNumberFormat="1" applyFont="1" applyFill="1" applyBorder="1" applyAlignment="1">
      <alignment vertical="center"/>
    </xf>
    <xf numFmtId="0" fontId="69" fillId="36" borderId="42" xfId="0" applyFont="1" applyFill="1" applyBorder="1" applyAlignment="1">
      <alignment vertical="center"/>
    </xf>
    <xf numFmtId="0" fontId="74" fillId="36" borderId="42" xfId="0" applyFont="1" applyFill="1" applyBorder="1" applyAlignment="1">
      <alignment horizontal="center" vertical="center" wrapText="1"/>
    </xf>
    <xf numFmtId="44" fontId="69" fillId="36" borderId="25" xfId="44" applyFont="1" applyFill="1" applyBorder="1" applyAlignment="1">
      <alignment vertical="center"/>
    </xf>
    <xf numFmtId="0" fontId="69" fillId="36" borderId="47" xfId="0" applyFont="1" applyFill="1" applyBorder="1" applyAlignment="1">
      <alignment horizontal="center" vertical="center"/>
    </xf>
    <xf numFmtId="0" fontId="69" fillId="36" borderId="19" xfId="0" applyFont="1" applyFill="1" applyBorder="1" applyAlignment="1">
      <alignment vertical="center" wrapText="1"/>
    </xf>
    <xf numFmtId="0" fontId="69" fillId="36" borderId="44" xfId="0" applyFont="1" applyFill="1" applyBorder="1" applyAlignment="1">
      <alignment horizontal="center" vertical="center"/>
    </xf>
    <xf numFmtId="44" fontId="69" fillId="36" borderId="44" xfId="44" applyFont="1" applyFill="1" applyBorder="1" applyAlignment="1">
      <alignment vertical="center"/>
    </xf>
    <xf numFmtId="0" fontId="69" fillId="36" borderId="48" xfId="0" applyFont="1" applyFill="1" applyBorder="1" applyAlignment="1">
      <alignment horizontal="center" vertical="center"/>
    </xf>
    <xf numFmtId="44" fontId="68" fillId="36" borderId="40" xfId="44" applyFont="1" applyFill="1" applyBorder="1" applyAlignment="1">
      <alignment horizontal="center" vertical="center" wrapText="1"/>
    </xf>
    <xf numFmtId="44" fontId="69" fillId="36" borderId="49" xfId="0" applyNumberFormat="1" applyFont="1" applyFill="1" applyBorder="1" applyAlignment="1">
      <alignment vertical="center"/>
    </xf>
    <xf numFmtId="44" fontId="71" fillId="36" borderId="43" xfId="0" applyNumberFormat="1" applyFont="1" applyFill="1" applyBorder="1" applyAlignment="1">
      <alignment vertical="center"/>
    </xf>
    <xf numFmtId="44" fontId="72" fillId="35" borderId="29" xfId="44" applyFont="1" applyFill="1" applyBorder="1" applyAlignment="1">
      <alignment horizontal="right" vertical="center" wrapText="1"/>
    </xf>
    <xf numFmtId="44" fontId="72" fillId="35" borderId="27" xfId="44" applyFont="1" applyFill="1" applyBorder="1" applyAlignment="1">
      <alignment horizontal="right" vertical="center" wrapText="1"/>
    </xf>
    <xf numFmtId="44" fontId="72" fillId="35" borderId="50" xfId="44" applyFont="1" applyFill="1" applyBorder="1" applyAlignment="1">
      <alignment horizontal="right" vertical="center" wrapText="1"/>
    </xf>
    <xf numFmtId="0" fontId="69" fillId="0" borderId="0" xfId="0" applyFont="1" applyAlignment="1">
      <alignment horizontal="center" vertical="center"/>
    </xf>
    <xf numFmtId="0" fontId="13" fillId="35" borderId="14" xfId="0" applyFont="1" applyFill="1" applyBorder="1" applyAlignment="1">
      <alignment horizontal="center" vertical="center" wrapText="1"/>
    </xf>
    <xf numFmtId="0" fontId="75" fillId="35" borderId="25" xfId="0" applyFont="1" applyFill="1" applyBorder="1" applyAlignment="1">
      <alignment horizontal="center" vertical="center" wrapText="1"/>
    </xf>
    <xf numFmtId="0" fontId="75" fillId="35" borderId="17" xfId="0" applyFont="1" applyFill="1" applyBorder="1" applyAlignment="1">
      <alignment horizontal="center" vertical="center" wrapText="1"/>
    </xf>
    <xf numFmtId="0" fontId="16" fillId="0" borderId="48" xfId="0" applyFont="1" applyBorder="1" applyAlignment="1">
      <alignment horizontal="left" vertical="center" wrapText="1"/>
    </xf>
    <xf numFmtId="0" fontId="69" fillId="0" borderId="44" xfId="0" applyFont="1" applyBorder="1" applyAlignment="1">
      <alignment horizontal="left" vertical="center" wrapText="1"/>
    </xf>
    <xf numFmtId="0" fontId="76" fillId="0" borderId="51" xfId="0" applyFont="1" applyBorder="1" applyAlignment="1">
      <alignment horizontal="center" vertical="center" wrapText="1"/>
    </xf>
    <xf numFmtId="0" fontId="76" fillId="0" borderId="52" xfId="0" applyFont="1" applyBorder="1" applyAlignment="1">
      <alignment horizontal="center" vertical="center" wrapText="1"/>
    </xf>
    <xf numFmtId="0" fontId="76" fillId="0" borderId="53" xfId="0" applyFont="1" applyBorder="1" applyAlignment="1">
      <alignment horizontal="center" vertical="center" wrapText="1"/>
    </xf>
    <xf numFmtId="0" fontId="77" fillId="35" borderId="29" xfId="0" applyFont="1" applyFill="1" applyBorder="1" applyAlignment="1">
      <alignment horizontal="center" vertical="center" wrapText="1"/>
    </xf>
    <xf numFmtId="0" fontId="77" fillId="35" borderId="27" xfId="0" applyFont="1" applyFill="1" applyBorder="1" applyAlignment="1">
      <alignment horizontal="center" vertical="center" wrapText="1"/>
    </xf>
    <xf numFmtId="0" fontId="77" fillId="35" borderId="50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left" wrapText="1"/>
    </xf>
    <xf numFmtId="0" fontId="64" fillId="0" borderId="44" xfId="0" applyFont="1" applyBorder="1" applyAlignment="1">
      <alignment horizontal="left" wrapText="1"/>
    </xf>
    <xf numFmtId="0" fontId="64" fillId="0" borderId="54" xfId="0" applyFont="1" applyBorder="1" applyAlignment="1">
      <alignment horizontal="center" wrapText="1"/>
    </xf>
    <xf numFmtId="0" fontId="64" fillId="0" borderId="32" xfId="0" applyFont="1" applyBorder="1" applyAlignment="1">
      <alignment horizontal="center" wrapText="1"/>
    </xf>
    <xf numFmtId="0" fontId="6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2" fillId="0" borderId="23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tabSelected="1" zoomScale="75" zoomScaleNormal="75" zoomScalePageLayoutView="0" workbookViewId="0" topLeftCell="A1">
      <selection activeCell="V5" sqref="V5"/>
    </sheetView>
  </sheetViews>
  <sheetFormatPr defaultColWidth="11.00390625" defaultRowHeight="15.75"/>
  <cols>
    <col min="1" max="1" width="8.875" style="41" customWidth="1"/>
    <col min="2" max="2" width="15.625" style="52" customWidth="1"/>
    <col min="3" max="3" width="42.00390625" style="41" customWidth="1"/>
    <col min="4" max="4" width="16.125" style="41" customWidth="1"/>
    <col min="5" max="5" width="8.375" style="86" customWidth="1"/>
    <col min="6" max="6" width="9.625" style="86" customWidth="1"/>
    <col min="7" max="7" width="8.375" style="86" customWidth="1"/>
    <col min="8" max="8" width="12.50390625" style="41" customWidth="1"/>
    <col min="9" max="9" width="6.00390625" style="41" customWidth="1"/>
    <col min="10" max="12" width="10.125" style="41" customWidth="1"/>
    <col min="13" max="13" width="17.125" style="53" customWidth="1"/>
    <col min="14" max="17" width="10.875" style="86" customWidth="1"/>
    <col min="18" max="18" width="12.375" style="41" bestFit="1" customWidth="1"/>
    <col min="19" max="19" width="17.125" style="41" customWidth="1"/>
    <col min="20" max="16384" width="8.875" style="41" customWidth="1"/>
  </cols>
  <sheetData>
    <row r="1" spans="2:13" ht="12.75">
      <c r="B1" s="149" t="s">
        <v>0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2:17" ht="42.75" customHeight="1">
      <c r="B2" s="150" t="s">
        <v>99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2"/>
    </row>
    <row r="3" spans="2:17" ht="121.5" customHeight="1" thickBot="1">
      <c r="B3" s="153" t="s">
        <v>100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</row>
    <row r="4" spans="1:18" ht="39.75" customHeight="1" thickBot="1">
      <c r="A4" s="158" t="s">
        <v>97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0"/>
      <c r="N4" s="155" t="s">
        <v>23</v>
      </c>
      <c r="O4" s="156"/>
      <c r="P4" s="156"/>
      <c r="Q4" s="156"/>
      <c r="R4" s="157"/>
    </row>
    <row r="5" spans="1:19" s="42" customFormat="1" ht="52.5" thickBot="1">
      <c r="A5" s="46" t="s">
        <v>40</v>
      </c>
      <c r="B5" s="83" t="s">
        <v>31</v>
      </c>
      <c r="C5" s="56" t="s">
        <v>33</v>
      </c>
      <c r="D5" s="46" t="s">
        <v>27</v>
      </c>
      <c r="E5" s="46" t="s">
        <v>8</v>
      </c>
      <c r="F5" s="47" t="s">
        <v>7</v>
      </c>
      <c r="G5" s="46" t="s">
        <v>10</v>
      </c>
      <c r="H5" s="47" t="s">
        <v>3</v>
      </c>
      <c r="I5" s="49" t="s">
        <v>41</v>
      </c>
      <c r="J5" s="57" t="s">
        <v>28</v>
      </c>
      <c r="K5" s="46" t="s">
        <v>29</v>
      </c>
      <c r="L5" s="58" t="s">
        <v>30</v>
      </c>
      <c r="M5" s="90" t="s">
        <v>5</v>
      </c>
      <c r="N5" s="59" t="s">
        <v>20</v>
      </c>
      <c r="O5" s="50" t="s">
        <v>21</v>
      </c>
      <c r="P5" s="50" t="s">
        <v>34</v>
      </c>
      <c r="Q5" s="50" t="s">
        <v>22</v>
      </c>
      <c r="R5" s="51" t="s">
        <v>35</v>
      </c>
      <c r="S5" s="63" t="s">
        <v>36</v>
      </c>
    </row>
    <row r="6" spans="1:19" s="42" customFormat="1" ht="28.5" thickBot="1">
      <c r="A6" s="105" t="s">
        <v>42</v>
      </c>
      <c r="B6" s="84" t="s">
        <v>43</v>
      </c>
      <c r="C6" s="106" t="s">
        <v>44</v>
      </c>
      <c r="D6" s="107" t="s">
        <v>45</v>
      </c>
      <c r="E6" s="107" t="s">
        <v>46</v>
      </c>
      <c r="F6" s="107" t="s">
        <v>47</v>
      </c>
      <c r="G6" s="107" t="s">
        <v>50</v>
      </c>
      <c r="H6" s="108">
        <v>24000</v>
      </c>
      <c r="I6" s="109">
        <v>1</v>
      </c>
      <c r="J6" s="110">
        <f>H6*I6</f>
        <v>24000</v>
      </c>
      <c r="K6" s="110">
        <v>0</v>
      </c>
      <c r="L6" s="111">
        <v>0</v>
      </c>
      <c r="M6" s="91">
        <f>J6+K6+L6</f>
        <v>24000</v>
      </c>
      <c r="N6" s="60"/>
      <c r="O6" s="38"/>
      <c r="P6" s="38"/>
      <c r="Q6" s="38"/>
      <c r="R6" s="48"/>
      <c r="S6" s="42" t="s">
        <v>89</v>
      </c>
    </row>
    <row r="7" spans="1:18" s="42" customFormat="1" ht="28.5" thickBot="1">
      <c r="A7" s="105" t="s">
        <v>42</v>
      </c>
      <c r="B7" s="84" t="s">
        <v>43</v>
      </c>
      <c r="C7" s="106" t="s">
        <v>57</v>
      </c>
      <c r="D7" s="121" t="s">
        <v>45</v>
      </c>
      <c r="E7" s="121" t="s">
        <v>50</v>
      </c>
      <c r="F7" s="121" t="s">
        <v>50</v>
      </c>
      <c r="G7" s="121" t="s">
        <v>50</v>
      </c>
      <c r="H7" s="122">
        <v>2320</v>
      </c>
      <c r="I7" s="123">
        <v>9</v>
      </c>
      <c r="J7" s="124">
        <f aca="true" t="shared" si="0" ref="J7:J19">H7*I7</f>
        <v>20880</v>
      </c>
      <c r="K7" s="124">
        <v>0</v>
      </c>
      <c r="L7" s="124">
        <v>0</v>
      </c>
      <c r="M7" s="125">
        <f aca="true" t="shared" si="1" ref="M7:M12">J7+K7+L7</f>
        <v>20880</v>
      </c>
      <c r="N7" s="61"/>
      <c r="O7" s="39"/>
      <c r="P7" s="39"/>
      <c r="Q7" s="39"/>
      <c r="R7" s="43"/>
    </row>
    <row r="8" spans="1:18" s="42" customFormat="1" ht="27.75">
      <c r="A8" s="105" t="s">
        <v>42</v>
      </c>
      <c r="B8" s="84" t="s">
        <v>43</v>
      </c>
      <c r="C8" s="106" t="s">
        <v>58</v>
      </c>
      <c r="D8" s="121" t="s">
        <v>59</v>
      </c>
      <c r="E8" s="121" t="s">
        <v>50</v>
      </c>
      <c r="F8" s="121" t="s">
        <v>50</v>
      </c>
      <c r="G8" s="121" t="s">
        <v>50</v>
      </c>
      <c r="H8" s="122">
        <v>2500</v>
      </c>
      <c r="I8" s="123">
        <v>3</v>
      </c>
      <c r="J8" s="124">
        <f t="shared" si="0"/>
        <v>7500</v>
      </c>
      <c r="K8" s="124">
        <v>0</v>
      </c>
      <c r="L8" s="124">
        <v>0</v>
      </c>
      <c r="M8" s="125">
        <f t="shared" si="1"/>
        <v>7500</v>
      </c>
      <c r="N8" s="61"/>
      <c r="O8" s="39"/>
      <c r="P8" s="39"/>
      <c r="Q8" s="39"/>
      <c r="R8" s="43"/>
    </row>
    <row r="9" spans="1:19" s="42" customFormat="1" ht="42">
      <c r="A9" s="105" t="s">
        <v>42</v>
      </c>
      <c r="B9" s="85" t="s">
        <v>69</v>
      </c>
      <c r="C9" s="106" t="s">
        <v>60</v>
      </c>
      <c r="D9" s="126" t="s">
        <v>88</v>
      </c>
      <c r="E9" s="127" t="s">
        <v>46</v>
      </c>
      <c r="F9" s="128" t="s">
        <v>78</v>
      </c>
      <c r="G9" s="127">
        <v>10</v>
      </c>
      <c r="H9" s="122">
        <v>100</v>
      </c>
      <c r="I9" s="123">
        <v>5</v>
      </c>
      <c r="J9" s="124">
        <f t="shared" si="0"/>
        <v>500</v>
      </c>
      <c r="K9" s="129">
        <f>J9*0.09</f>
        <v>45</v>
      </c>
      <c r="L9" s="130">
        <v>20</v>
      </c>
      <c r="M9" s="125">
        <f t="shared" si="1"/>
        <v>565</v>
      </c>
      <c r="N9" s="61"/>
      <c r="O9" s="39"/>
      <c r="P9" s="39"/>
      <c r="Q9" s="39"/>
      <c r="R9" s="43"/>
      <c r="S9" s="42" t="s">
        <v>96</v>
      </c>
    </row>
    <row r="10" spans="1:19" s="42" customFormat="1" ht="28.5" thickBot="1">
      <c r="A10" s="105" t="s">
        <v>42</v>
      </c>
      <c r="B10" s="85" t="s">
        <v>69</v>
      </c>
      <c r="C10" s="106" t="s">
        <v>61</v>
      </c>
      <c r="D10" s="121" t="s">
        <v>49</v>
      </c>
      <c r="E10" s="127" t="s">
        <v>79</v>
      </c>
      <c r="F10" s="128" t="s">
        <v>78</v>
      </c>
      <c r="G10" s="127">
        <v>10</v>
      </c>
      <c r="H10" s="122">
        <v>250</v>
      </c>
      <c r="I10" s="123">
        <v>5</v>
      </c>
      <c r="J10" s="124">
        <f t="shared" si="0"/>
        <v>1250</v>
      </c>
      <c r="K10" s="129">
        <f>J10*0.09</f>
        <v>112.5</v>
      </c>
      <c r="L10" s="124">
        <v>0</v>
      </c>
      <c r="M10" s="125">
        <f t="shared" si="1"/>
        <v>1362.5</v>
      </c>
      <c r="N10" s="61"/>
      <c r="O10" s="39"/>
      <c r="P10" s="39"/>
      <c r="Q10" s="39"/>
      <c r="R10" s="43"/>
      <c r="S10" s="42" t="s">
        <v>91</v>
      </c>
    </row>
    <row r="11" spans="1:19" ht="16.5">
      <c r="A11" s="105" t="s">
        <v>42</v>
      </c>
      <c r="B11" s="84" t="s">
        <v>43</v>
      </c>
      <c r="C11" s="112" t="s">
        <v>92</v>
      </c>
      <c r="D11" s="131" t="s">
        <v>55</v>
      </c>
      <c r="E11" s="127" t="s">
        <v>46</v>
      </c>
      <c r="F11" s="128" t="s">
        <v>78</v>
      </c>
      <c r="G11" s="127">
        <v>5</v>
      </c>
      <c r="H11" s="122">
        <v>169</v>
      </c>
      <c r="I11" s="132">
        <v>10</v>
      </c>
      <c r="J11" s="124">
        <f t="shared" si="0"/>
        <v>1690</v>
      </c>
      <c r="K11" s="124">
        <v>0</v>
      </c>
      <c r="L11" s="124">
        <v>0</v>
      </c>
      <c r="M11" s="125">
        <f t="shared" si="1"/>
        <v>1690</v>
      </c>
      <c r="N11" s="62"/>
      <c r="O11" s="44"/>
      <c r="P11" s="44"/>
      <c r="Q11" s="44"/>
      <c r="R11" s="40"/>
      <c r="S11" s="41" t="s">
        <v>93</v>
      </c>
    </row>
    <row r="12" spans="1:19" ht="16.5" thickBot="1">
      <c r="A12" s="105" t="s">
        <v>42</v>
      </c>
      <c r="B12" s="85" t="s">
        <v>69</v>
      </c>
      <c r="C12" s="112" t="s">
        <v>62</v>
      </c>
      <c r="D12" s="131" t="s">
        <v>55</v>
      </c>
      <c r="E12" s="127" t="s">
        <v>46</v>
      </c>
      <c r="F12" s="128" t="s">
        <v>78</v>
      </c>
      <c r="G12" s="127">
        <v>5</v>
      </c>
      <c r="H12" s="122">
        <v>29.95</v>
      </c>
      <c r="I12" s="132">
        <v>10</v>
      </c>
      <c r="J12" s="124">
        <f t="shared" si="0"/>
        <v>299.5</v>
      </c>
      <c r="K12" s="124">
        <v>0</v>
      </c>
      <c r="L12" s="124">
        <v>0</v>
      </c>
      <c r="M12" s="125">
        <f t="shared" si="1"/>
        <v>299.5</v>
      </c>
      <c r="N12" s="62"/>
      <c r="O12" s="44"/>
      <c r="P12" s="44"/>
      <c r="Q12" s="44"/>
      <c r="R12" s="40"/>
      <c r="S12" s="41" t="s">
        <v>94</v>
      </c>
    </row>
    <row r="13" spans="1:18" ht="42.75" thickBot="1">
      <c r="A13" s="105" t="s">
        <v>42</v>
      </c>
      <c r="B13" s="84" t="s">
        <v>43</v>
      </c>
      <c r="C13" s="112" t="s">
        <v>63</v>
      </c>
      <c r="D13" s="126" t="s">
        <v>85</v>
      </c>
      <c r="E13" s="127" t="s">
        <v>46</v>
      </c>
      <c r="F13" s="128" t="s">
        <v>78</v>
      </c>
      <c r="G13" s="127">
        <v>1</v>
      </c>
      <c r="H13" s="122">
        <v>60</v>
      </c>
      <c r="I13" s="132">
        <v>60</v>
      </c>
      <c r="J13" s="124">
        <f t="shared" si="0"/>
        <v>3600</v>
      </c>
      <c r="K13" s="124">
        <v>0</v>
      </c>
      <c r="L13" s="124">
        <v>0</v>
      </c>
      <c r="M13" s="125">
        <f aca="true" t="shared" si="2" ref="M13:M30">J13+K13+L13</f>
        <v>3600</v>
      </c>
      <c r="N13" s="62"/>
      <c r="O13" s="44"/>
      <c r="P13" s="44"/>
      <c r="Q13" s="44"/>
      <c r="R13" s="40"/>
    </row>
    <row r="14" spans="1:18" ht="42.75" thickBot="1">
      <c r="A14" s="105" t="s">
        <v>42</v>
      </c>
      <c r="B14" s="84" t="s">
        <v>43</v>
      </c>
      <c r="C14" s="112" t="s">
        <v>64</v>
      </c>
      <c r="D14" s="126" t="s">
        <v>85</v>
      </c>
      <c r="E14" s="127" t="s">
        <v>46</v>
      </c>
      <c r="F14" s="128" t="s">
        <v>78</v>
      </c>
      <c r="G14" s="127">
        <v>1</v>
      </c>
      <c r="H14" s="122">
        <v>20</v>
      </c>
      <c r="I14" s="132">
        <v>20</v>
      </c>
      <c r="J14" s="124">
        <f t="shared" si="0"/>
        <v>400</v>
      </c>
      <c r="K14" s="124">
        <v>0</v>
      </c>
      <c r="L14" s="124">
        <v>0</v>
      </c>
      <c r="M14" s="125">
        <f t="shared" si="2"/>
        <v>400</v>
      </c>
      <c r="N14" s="62"/>
      <c r="O14" s="44"/>
      <c r="P14" s="44"/>
      <c r="Q14" s="44"/>
      <c r="R14" s="40"/>
    </row>
    <row r="15" spans="1:18" ht="28.5" thickBot="1">
      <c r="A15" s="105" t="s">
        <v>42</v>
      </c>
      <c r="B15" s="84" t="s">
        <v>43</v>
      </c>
      <c r="C15" s="112" t="s">
        <v>65</v>
      </c>
      <c r="D15" s="126" t="s">
        <v>86</v>
      </c>
      <c r="E15" s="127" t="s">
        <v>46</v>
      </c>
      <c r="F15" s="132" t="s">
        <v>50</v>
      </c>
      <c r="G15" s="132" t="s">
        <v>50</v>
      </c>
      <c r="H15" s="122">
        <v>600</v>
      </c>
      <c r="I15" s="132">
        <v>1</v>
      </c>
      <c r="J15" s="124">
        <f t="shared" si="0"/>
        <v>600</v>
      </c>
      <c r="K15" s="124">
        <v>0</v>
      </c>
      <c r="L15" s="124">
        <v>0</v>
      </c>
      <c r="M15" s="125">
        <f t="shared" si="2"/>
        <v>600</v>
      </c>
      <c r="N15" s="62"/>
      <c r="O15" s="44"/>
      <c r="P15" s="44"/>
      <c r="Q15" s="44"/>
      <c r="R15" s="43"/>
    </row>
    <row r="16" spans="1:19" ht="42.75" thickBot="1">
      <c r="A16" s="105" t="s">
        <v>42</v>
      </c>
      <c r="B16" s="84" t="s">
        <v>43</v>
      </c>
      <c r="C16" s="112" t="s">
        <v>66</v>
      </c>
      <c r="D16" s="131" t="s">
        <v>67</v>
      </c>
      <c r="E16" s="133" t="s">
        <v>46</v>
      </c>
      <c r="F16" s="132" t="s">
        <v>50</v>
      </c>
      <c r="G16" s="132" t="s">
        <v>50</v>
      </c>
      <c r="H16" s="122">
        <v>300</v>
      </c>
      <c r="I16" s="132">
        <v>3</v>
      </c>
      <c r="J16" s="124">
        <f t="shared" si="0"/>
        <v>900</v>
      </c>
      <c r="K16" s="124">
        <v>0</v>
      </c>
      <c r="L16" s="124">
        <v>0</v>
      </c>
      <c r="M16" s="125">
        <f t="shared" si="2"/>
        <v>900</v>
      </c>
      <c r="N16" s="61"/>
      <c r="O16" s="39"/>
      <c r="P16" s="39"/>
      <c r="Q16" s="39"/>
      <c r="R16" s="43" t="s">
        <v>6</v>
      </c>
      <c r="S16" s="82" t="s">
        <v>90</v>
      </c>
    </row>
    <row r="17" spans="1:18" ht="18" thickBot="1">
      <c r="A17" s="105" t="s">
        <v>42</v>
      </c>
      <c r="B17" s="84" t="s">
        <v>43</v>
      </c>
      <c r="C17" s="112" t="s">
        <v>80</v>
      </c>
      <c r="D17" s="131" t="s">
        <v>59</v>
      </c>
      <c r="E17" s="133" t="s">
        <v>46</v>
      </c>
      <c r="F17" s="132" t="s">
        <v>50</v>
      </c>
      <c r="G17" s="132" t="s">
        <v>50</v>
      </c>
      <c r="H17" s="122">
        <v>6000</v>
      </c>
      <c r="I17" s="132">
        <v>1</v>
      </c>
      <c r="J17" s="124">
        <f t="shared" si="0"/>
        <v>6000</v>
      </c>
      <c r="K17" s="124">
        <v>0</v>
      </c>
      <c r="L17" s="124">
        <v>0</v>
      </c>
      <c r="M17" s="125">
        <f t="shared" si="2"/>
        <v>6000</v>
      </c>
      <c r="N17" s="61"/>
      <c r="O17" s="39"/>
      <c r="P17" s="39"/>
      <c r="Q17" s="39"/>
      <c r="R17" s="43"/>
    </row>
    <row r="18" spans="1:18" ht="18" thickBot="1">
      <c r="A18" s="105"/>
      <c r="B18" s="84" t="s">
        <v>43</v>
      </c>
      <c r="C18" s="112" t="s">
        <v>71</v>
      </c>
      <c r="D18" s="131" t="s">
        <v>59</v>
      </c>
      <c r="E18" s="133" t="s">
        <v>46</v>
      </c>
      <c r="F18" s="132" t="s">
        <v>50</v>
      </c>
      <c r="G18" s="132" t="s">
        <v>50</v>
      </c>
      <c r="H18" s="122">
        <v>40000</v>
      </c>
      <c r="I18" s="132">
        <v>1</v>
      </c>
      <c r="J18" s="124">
        <f t="shared" si="0"/>
        <v>40000</v>
      </c>
      <c r="K18" s="134">
        <v>0</v>
      </c>
      <c r="L18" s="124">
        <v>0</v>
      </c>
      <c r="M18" s="125">
        <f t="shared" si="2"/>
        <v>40000</v>
      </c>
      <c r="N18" s="61"/>
      <c r="O18" s="39"/>
      <c r="P18" s="39"/>
      <c r="Q18" s="39"/>
      <c r="R18" s="43"/>
    </row>
    <row r="19" spans="1:18" ht="42">
      <c r="A19" s="105" t="s">
        <v>42</v>
      </c>
      <c r="B19" s="84" t="s">
        <v>43</v>
      </c>
      <c r="C19" s="112" t="s">
        <v>68</v>
      </c>
      <c r="D19" s="126" t="s">
        <v>87</v>
      </c>
      <c r="E19" s="127" t="s">
        <v>46</v>
      </c>
      <c r="F19" s="132" t="s">
        <v>50</v>
      </c>
      <c r="G19" s="132" t="s">
        <v>50</v>
      </c>
      <c r="H19" s="122">
        <v>95.6</v>
      </c>
      <c r="I19" s="132">
        <v>5</v>
      </c>
      <c r="J19" s="124">
        <f t="shared" si="0"/>
        <v>478</v>
      </c>
      <c r="K19" s="129">
        <f>J19*0.09</f>
        <v>43.019999999999996</v>
      </c>
      <c r="L19" s="124">
        <v>18</v>
      </c>
      <c r="M19" s="125">
        <f t="shared" si="2"/>
        <v>539.02</v>
      </c>
      <c r="N19" s="62"/>
      <c r="O19" s="44"/>
      <c r="P19" s="44"/>
      <c r="Q19" s="44"/>
      <c r="R19" s="43"/>
    </row>
    <row r="20" spans="1:18" ht="77.25" customHeight="1" thickBot="1">
      <c r="A20" s="105" t="s">
        <v>42</v>
      </c>
      <c r="B20" s="85" t="s">
        <v>69</v>
      </c>
      <c r="C20" s="45" t="s">
        <v>72</v>
      </c>
      <c r="D20" s="135" t="s">
        <v>82</v>
      </c>
      <c r="E20" s="127" t="s">
        <v>46</v>
      </c>
      <c r="F20" s="128" t="s">
        <v>78</v>
      </c>
      <c r="G20" s="136">
        <v>5</v>
      </c>
      <c r="H20" s="137">
        <v>39.99</v>
      </c>
      <c r="I20" s="138">
        <v>5</v>
      </c>
      <c r="J20" s="124">
        <f aca="true" t="shared" si="3" ref="J20:J30">H20*I20</f>
        <v>199.95000000000002</v>
      </c>
      <c r="K20" s="129">
        <f>J20*0.09</f>
        <v>17.9955</v>
      </c>
      <c r="L20" s="134">
        <v>0</v>
      </c>
      <c r="M20" s="125">
        <f t="shared" si="2"/>
        <v>217.9455</v>
      </c>
      <c r="N20" s="62"/>
      <c r="O20" s="44"/>
      <c r="P20" s="44"/>
      <c r="Q20" s="44"/>
      <c r="R20" s="43"/>
    </row>
    <row r="21" spans="1:18" ht="16.5" customHeight="1" thickBot="1">
      <c r="A21" s="105" t="s">
        <v>42</v>
      </c>
      <c r="B21" s="84" t="s">
        <v>43</v>
      </c>
      <c r="C21" s="45" t="s">
        <v>70</v>
      </c>
      <c r="D21" s="135" t="s">
        <v>82</v>
      </c>
      <c r="E21" s="127" t="s">
        <v>46</v>
      </c>
      <c r="F21" s="132" t="s">
        <v>50</v>
      </c>
      <c r="G21" s="132" t="s">
        <v>50</v>
      </c>
      <c r="H21" s="137">
        <v>3000</v>
      </c>
      <c r="I21" s="138">
        <v>1</v>
      </c>
      <c r="J21" s="124">
        <f t="shared" si="3"/>
        <v>3000</v>
      </c>
      <c r="K21" s="134">
        <v>0</v>
      </c>
      <c r="L21" s="134">
        <v>0</v>
      </c>
      <c r="M21" s="125">
        <f t="shared" si="2"/>
        <v>3000</v>
      </c>
      <c r="N21" s="62"/>
      <c r="O21" s="44"/>
      <c r="P21" s="44"/>
      <c r="Q21" s="44"/>
      <c r="R21" s="43"/>
    </row>
    <row r="22" spans="1:18" ht="55.5">
      <c r="A22" s="105" t="s">
        <v>42</v>
      </c>
      <c r="B22" s="84" t="s">
        <v>43</v>
      </c>
      <c r="C22" s="45" t="s">
        <v>84</v>
      </c>
      <c r="D22" s="135" t="s">
        <v>82</v>
      </c>
      <c r="E22" s="127" t="s">
        <v>46</v>
      </c>
      <c r="F22" s="128" t="s">
        <v>47</v>
      </c>
      <c r="G22" s="127">
        <v>5</v>
      </c>
      <c r="H22" s="137">
        <v>750</v>
      </c>
      <c r="I22" s="138">
        <v>1</v>
      </c>
      <c r="J22" s="124">
        <f t="shared" si="3"/>
        <v>750</v>
      </c>
      <c r="K22" s="134">
        <v>0</v>
      </c>
      <c r="L22" s="134">
        <v>0</v>
      </c>
      <c r="M22" s="125">
        <f t="shared" si="2"/>
        <v>750</v>
      </c>
      <c r="N22" s="62"/>
      <c r="O22" s="44"/>
      <c r="P22" s="44"/>
      <c r="Q22" s="44"/>
      <c r="R22" s="40"/>
    </row>
    <row r="23" spans="1:18" ht="42.75" thickBot="1">
      <c r="A23" s="105" t="s">
        <v>42</v>
      </c>
      <c r="B23" s="88" t="s">
        <v>51</v>
      </c>
      <c r="C23" s="89" t="s">
        <v>83</v>
      </c>
      <c r="D23" s="139" t="s">
        <v>95</v>
      </c>
      <c r="E23" s="133" t="s">
        <v>46</v>
      </c>
      <c r="F23" s="140" t="s">
        <v>78</v>
      </c>
      <c r="G23" s="133">
        <v>1</v>
      </c>
      <c r="H23" s="141">
        <v>19.99</v>
      </c>
      <c r="I23" s="142">
        <v>2100</v>
      </c>
      <c r="J23" s="143">
        <f t="shared" si="3"/>
        <v>41979</v>
      </c>
      <c r="K23" s="144">
        <f>J23*0.09</f>
        <v>3778.1099999999997</v>
      </c>
      <c r="L23" s="144">
        <v>0</v>
      </c>
      <c r="M23" s="145">
        <f t="shared" si="2"/>
        <v>45757.11</v>
      </c>
      <c r="N23" s="62"/>
      <c r="O23" s="44"/>
      <c r="P23" s="44"/>
      <c r="Q23" s="44"/>
      <c r="R23" s="40"/>
    </row>
    <row r="24" spans="1:18" s="96" customFormat="1" ht="39" customHeight="1" thickBot="1">
      <c r="A24" s="146" t="s">
        <v>98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8"/>
      <c r="M24" s="92">
        <f>SUM(M6:M23)</f>
        <v>158061.0755</v>
      </c>
      <c r="N24" s="93"/>
      <c r="O24" s="94"/>
      <c r="P24" s="94"/>
      <c r="Q24" s="94"/>
      <c r="R24" s="95"/>
    </row>
    <row r="25" spans="1:17" s="103" customFormat="1" ht="18.75" thickBot="1">
      <c r="A25" s="103" t="s">
        <v>35</v>
      </c>
      <c r="E25" s="104"/>
      <c r="F25" s="104"/>
      <c r="G25" s="104"/>
      <c r="J25" s="113"/>
      <c r="N25" s="104"/>
      <c r="O25" s="104"/>
      <c r="P25" s="104"/>
      <c r="Q25" s="104"/>
    </row>
    <row r="26" spans="1:18" ht="42">
      <c r="A26" s="114" t="s">
        <v>42</v>
      </c>
      <c r="B26" s="99" t="s">
        <v>51</v>
      </c>
      <c r="C26" s="115" t="s">
        <v>48</v>
      </c>
      <c r="D26" s="102" t="s">
        <v>49</v>
      </c>
      <c r="E26" s="100" t="s">
        <v>50</v>
      </c>
      <c r="F26" s="100" t="s">
        <v>50</v>
      </c>
      <c r="G26" s="100" t="s">
        <v>50</v>
      </c>
      <c r="H26" s="116">
        <v>5000</v>
      </c>
      <c r="I26" s="100">
        <v>2</v>
      </c>
      <c r="J26" s="117">
        <f t="shared" si="3"/>
        <v>10000</v>
      </c>
      <c r="K26" s="118"/>
      <c r="L26" s="102"/>
      <c r="M26" s="101">
        <f t="shared" si="2"/>
        <v>10000</v>
      </c>
      <c r="N26" s="97"/>
      <c r="O26" s="44"/>
      <c r="P26" s="44"/>
      <c r="Q26" s="44"/>
      <c r="R26" s="81"/>
    </row>
    <row r="27" spans="1:18" ht="27" customHeight="1">
      <c r="A27" s="119" t="s">
        <v>42</v>
      </c>
      <c r="B27" s="78" t="s">
        <v>51</v>
      </c>
      <c r="C27" s="112" t="s">
        <v>52</v>
      </c>
      <c r="D27" s="80" t="s">
        <v>49</v>
      </c>
      <c r="E27" s="79" t="s">
        <v>50</v>
      </c>
      <c r="F27" s="79" t="s">
        <v>50</v>
      </c>
      <c r="G27" s="79" t="s">
        <v>50</v>
      </c>
      <c r="H27" s="108">
        <v>3000</v>
      </c>
      <c r="I27" s="79">
        <v>1</v>
      </c>
      <c r="J27" s="110">
        <f t="shared" si="3"/>
        <v>3000</v>
      </c>
      <c r="K27" s="87">
        <f>J27*0.09</f>
        <v>270</v>
      </c>
      <c r="L27" s="80"/>
      <c r="M27" s="91">
        <f t="shared" si="2"/>
        <v>3270</v>
      </c>
      <c r="N27" s="97"/>
      <c r="O27" s="44"/>
      <c r="P27" s="44"/>
      <c r="Q27" s="44"/>
      <c r="R27" s="81"/>
    </row>
    <row r="28" spans="1:18" ht="27.75">
      <c r="A28" s="119" t="s">
        <v>42</v>
      </c>
      <c r="B28" s="78" t="s">
        <v>51</v>
      </c>
      <c r="C28" s="112" t="s">
        <v>53</v>
      </c>
      <c r="D28" s="80" t="s">
        <v>49</v>
      </c>
      <c r="E28" s="79" t="s">
        <v>50</v>
      </c>
      <c r="F28" s="79" t="s">
        <v>50</v>
      </c>
      <c r="G28" s="79" t="s">
        <v>50</v>
      </c>
      <c r="H28" s="108">
        <v>243</v>
      </c>
      <c r="I28" s="79">
        <v>40</v>
      </c>
      <c r="J28" s="110">
        <f t="shared" si="3"/>
        <v>9720</v>
      </c>
      <c r="K28" s="80"/>
      <c r="L28" s="80"/>
      <c r="M28" s="91">
        <f t="shared" si="2"/>
        <v>9720</v>
      </c>
      <c r="N28" s="97"/>
      <c r="O28" s="44"/>
      <c r="P28" s="44"/>
      <c r="Q28" s="44"/>
      <c r="R28" s="81"/>
    </row>
    <row r="29" spans="1:18" ht="15.75">
      <c r="A29" s="119" t="s">
        <v>42</v>
      </c>
      <c r="B29" s="78" t="s">
        <v>51</v>
      </c>
      <c r="C29" s="112" t="s">
        <v>54</v>
      </c>
      <c r="D29" s="80" t="s">
        <v>55</v>
      </c>
      <c r="E29" s="79" t="s">
        <v>50</v>
      </c>
      <c r="F29" s="79" t="s">
        <v>50</v>
      </c>
      <c r="G29" s="79" t="s">
        <v>50</v>
      </c>
      <c r="H29" s="108">
        <v>3999</v>
      </c>
      <c r="I29" s="79">
        <v>8</v>
      </c>
      <c r="J29" s="110">
        <f t="shared" si="3"/>
        <v>31992</v>
      </c>
      <c r="K29" s="87">
        <f>J29*0.09</f>
        <v>2879.2799999999997</v>
      </c>
      <c r="L29" s="80"/>
      <c r="M29" s="91">
        <f t="shared" si="2"/>
        <v>34871.28</v>
      </c>
      <c r="N29" s="97"/>
      <c r="O29" s="44"/>
      <c r="P29" s="44"/>
      <c r="Q29" s="44"/>
      <c r="R29" s="81"/>
    </row>
    <row r="30" spans="1:18" ht="16.5" thickBot="1">
      <c r="A30" s="119" t="s">
        <v>42</v>
      </c>
      <c r="B30" s="78" t="s">
        <v>51</v>
      </c>
      <c r="C30" s="112" t="s">
        <v>56</v>
      </c>
      <c r="D30" s="80" t="s">
        <v>55</v>
      </c>
      <c r="E30" s="79" t="s">
        <v>50</v>
      </c>
      <c r="F30" s="79" t="s">
        <v>50</v>
      </c>
      <c r="G30" s="79" t="s">
        <v>50</v>
      </c>
      <c r="H30" s="108">
        <v>3628</v>
      </c>
      <c r="I30" s="79">
        <v>4</v>
      </c>
      <c r="J30" s="110">
        <f t="shared" si="3"/>
        <v>14512</v>
      </c>
      <c r="K30" s="87">
        <f>J30*0.09</f>
        <v>1306.08</v>
      </c>
      <c r="L30" s="80"/>
      <c r="M30" s="91">
        <f t="shared" si="2"/>
        <v>15818.08</v>
      </c>
      <c r="N30" s="97"/>
      <c r="O30" s="44"/>
      <c r="P30" s="44"/>
      <c r="Q30" s="44"/>
      <c r="R30" s="81"/>
    </row>
    <row r="31" spans="1:18" s="96" customFormat="1" ht="27.75" customHeight="1" thickBot="1">
      <c r="A31" s="146" t="s">
        <v>98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8"/>
      <c r="M31" s="92">
        <f>SUM(M26:M30)</f>
        <v>73679.36</v>
      </c>
      <c r="N31" s="98"/>
      <c r="O31" s="94"/>
      <c r="P31" s="94"/>
      <c r="Q31" s="94"/>
      <c r="R31" s="95"/>
    </row>
    <row r="32" spans="1:17" s="103" customFormat="1" ht="18.75" thickBot="1">
      <c r="A32" s="103" t="s">
        <v>73</v>
      </c>
      <c r="E32" s="104"/>
      <c r="F32" s="104"/>
      <c r="G32" s="104"/>
      <c r="J32" s="113"/>
      <c r="N32" s="104"/>
      <c r="O32" s="104"/>
      <c r="P32" s="104"/>
      <c r="Q32" s="104"/>
    </row>
    <row r="33" spans="1:18" ht="15.75">
      <c r="A33" s="114" t="s">
        <v>42</v>
      </c>
      <c r="B33" s="99" t="s">
        <v>51</v>
      </c>
      <c r="C33" s="115" t="s">
        <v>74</v>
      </c>
      <c r="D33" s="102" t="s">
        <v>55</v>
      </c>
      <c r="E33" s="100" t="s">
        <v>50</v>
      </c>
      <c r="F33" s="100" t="s">
        <v>50</v>
      </c>
      <c r="G33" s="100" t="s">
        <v>50</v>
      </c>
      <c r="H33" s="116">
        <v>1200</v>
      </c>
      <c r="I33" s="100">
        <v>2</v>
      </c>
      <c r="J33" s="117">
        <f>H33*I33</f>
        <v>2400</v>
      </c>
      <c r="K33" s="118">
        <f>J33*0.09</f>
        <v>216</v>
      </c>
      <c r="L33" s="118">
        <v>0</v>
      </c>
      <c r="M33" s="101">
        <f>J33+K33+L33</f>
        <v>2616</v>
      </c>
      <c r="N33" s="97"/>
      <c r="O33" s="44"/>
      <c r="P33" s="44"/>
      <c r="Q33" s="44"/>
      <c r="R33" s="81"/>
    </row>
    <row r="34" spans="1:18" ht="27.75">
      <c r="A34" s="119" t="s">
        <v>42</v>
      </c>
      <c r="B34" s="78" t="s">
        <v>51</v>
      </c>
      <c r="C34" s="112" t="s">
        <v>75</v>
      </c>
      <c r="D34" s="80" t="s">
        <v>55</v>
      </c>
      <c r="E34" s="79" t="s">
        <v>50</v>
      </c>
      <c r="F34" s="79" t="s">
        <v>50</v>
      </c>
      <c r="G34" s="79" t="s">
        <v>50</v>
      </c>
      <c r="H34" s="108">
        <v>232.95</v>
      </c>
      <c r="I34" s="79">
        <v>1</v>
      </c>
      <c r="J34" s="110">
        <f>H34*I34</f>
        <v>232.95</v>
      </c>
      <c r="K34" s="111">
        <f>J34*0.09</f>
        <v>20.9655</v>
      </c>
      <c r="L34" s="111">
        <v>0</v>
      </c>
      <c r="M34" s="91">
        <f>J34+K34+L34</f>
        <v>253.91549999999998</v>
      </c>
      <c r="N34" s="97"/>
      <c r="O34" s="44"/>
      <c r="P34" s="44"/>
      <c r="Q34" s="44"/>
      <c r="R34" s="81"/>
    </row>
    <row r="35" spans="1:18" ht="55.5">
      <c r="A35" s="119" t="s">
        <v>42</v>
      </c>
      <c r="B35" s="78" t="s">
        <v>51</v>
      </c>
      <c r="C35" s="112" t="s">
        <v>76</v>
      </c>
      <c r="D35" s="80" t="s">
        <v>55</v>
      </c>
      <c r="E35" s="79" t="s">
        <v>50</v>
      </c>
      <c r="F35" s="79" t="s">
        <v>50</v>
      </c>
      <c r="G35" s="79" t="s">
        <v>50</v>
      </c>
      <c r="H35" s="108" t="s">
        <v>81</v>
      </c>
      <c r="I35" s="79">
        <v>0</v>
      </c>
      <c r="J35" s="110" t="s">
        <v>50</v>
      </c>
      <c r="K35" s="111">
        <v>0</v>
      </c>
      <c r="L35" s="111">
        <v>0</v>
      </c>
      <c r="M35" s="120">
        <v>0</v>
      </c>
      <c r="N35" s="97"/>
      <c r="O35" s="44"/>
      <c r="P35" s="44"/>
      <c r="Q35" s="44"/>
      <c r="R35" s="81"/>
    </row>
    <row r="36" spans="1:18" ht="42.75" thickBot="1">
      <c r="A36" s="119" t="s">
        <v>42</v>
      </c>
      <c r="B36" s="78" t="s">
        <v>51</v>
      </c>
      <c r="C36" s="112" t="s">
        <v>77</v>
      </c>
      <c r="D36" s="80" t="s">
        <v>55</v>
      </c>
      <c r="E36" s="79" t="s">
        <v>50</v>
      </c>
      <c r="F36" s="79" t="s">
        <v>50</v>
      </c>
      <c r="G36" s="79" t="s">
        <v>50</v>
      </c>
      <c r="H36" s="108">
        <v>1200</v>
      </c>
      <c r="I36" s="79">
        <v>10</v>
      </c>
      <c r="J36" s="110">
        <f>H36*I36</f>
        <v>12000</v>
      </c>
      <c r="K36" s="111">
        <f>J36*0.09</f>
        <v>1080</v>
      </c>
      <c r="L36" s="111">
        <v>0</v>
      </c>
      <c r="M36" s="91">
        <f>J36+K36+L36</f>
        <v>13080</v>
      </c>
      <c r="N36" s="97"/>
      <c r="O36" s="44"/>
      <c r="P36" s="44"/>
      <c r="Q36" s="44"/>
      <c r="R36" s="81"/>
    </row>
    <row r="37" spans="1:18" s="96" customFormat="1" ht="27.75" customHeight="1" thickBot="1">
      <c r="A37" s="146" t="s">
        <v>98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8"/>
      <c r="M37" s="92">
        <f>SUM(M33:M36)</f>
        <v>15949.9155</v>
      </c>
      <c r="N37" s="98"/>
      <c r="O37" s="94"/>
      <c r="P37" s="94"/>
      <c r="Q37" s="94"/>
      <c r="R37" s="95"/>
    </row>
    <row r="38" ht="15.75">
      <c r="J38" s="77"/>
    </row>
    <row r="39" ht="15.75">
      <c r="J39" s="77"/>
    </row>
    <row r="40" ht="15.75">
      <c r="J40" s="77"/>
    </row>
    <row r="41" ht="15.75">
      <c r="J41" s="77"/>
    </row>
    <row r="42" ht="15.75">
      <c r="J42" s="77"/>
    </row>
    <row r="43" ht="15.75">
      <c r="J43" s="77"/>
    </row>
    <row r="44" ht="15.75">
      <c r="J44" s="77"/>
    </row>
    <row r="45" ht="15.75">
      <c r="J45" s="77"/>
    </row>
    <row r="46" ht="15.75">
      <c r="J46" s="77"/>
    </row>
    <row r="47" ht="15.75">
      <c r="J47" s="77"/>
    </row>
    <row r="48" ht="15.75">
      <c r="J48" s="77"/>
    </row>
    <row r="49" ht="15.75">
      <c r="J49" s="77"/>
    </row>
    <row r="50" ht="15.75">
      <c r="J50" s="77"/>
    </row>
    <row r="51" ht="15.75">
      <c r="J51" s="77"/>
    </row>
    <row r="52" ht="15.75">
      <c r="J52" s="77"/>
    </row>
    <row r="53" ht="15.75">
      <c r="J53" s="77"/>
    </row>
    <row r="54" ht="15.75">
      <c r="J54" s="77"/>
    </row>
    <row r="55" ht="15.75">
      <c r="J55" s="77"/>
    </row>
    <row r="56" ht="15.75">
      <c r="J56" s="77"/>
    </row>
    <row r="57" ht="15.75">
      <c r="J57" s="77"/>
    </row>
    <row r="58" ht="15.75">
      <c r="J58" s="77"/>
    </row>
    <row r="59" ht="15.75">
      <c r="J59" s="77"/>
    </row>
    <row r="60" ht="15.75">
      <c r="J60" s="77"/>
    </row>
    <row r="61" ht="15.75">
      <c r="J61" s="77"/>
    </row>
    <row r="62" ht="15.75">
      <c r="J62" s="77"/>
    </row>
    <row r="63" ht="15.75">
      <c r="J63" s="77"/>
    </row>
    <row r="64" ht="15.75">
      <c r="J64" s="77"/>
    </row>
    <row r="65" ht="15.75">
      <c r="J65" s="77"/>
    </row>
    <row r="66" ht="15.75">
      <c r="J66" s="77"/>
    </row>
    <row r="67" ht="15.75">
      <c r="J67" s="77"/>
    </row>
    <row r="68" ht="15.75">
      <c r="J68" s="77"/>
    </row>
    <row r="69" ht="15.75">
      <c r="J69" s="77"/>
    </row>
    <row r="70" ht="15.75">
      <c r="J70" s="77"/>
    </row>
    <row r="71" ht="15.75">
      <c r="J71" s="77"/>
    </row>
    <row r="72" ht="15.75">
      <c r="J72" s="77"/>
    </row>
    <row r="73" ht="15.75">
      <c r="J73" s="77"/>
    </row>
    <row r="74" ht="15.75">
      <c r="J74" s="77"/>
    </row>
    <row r="75" ht="15.75">
      <c r="J75" s="77"/>
    </row>
    <row r="76" ht="15.75">
      <c r="J76" s="77"/>
    </row>
    <row r="77" ht="15.75">
      <c r="J77" s="77"/>
    </row>
    <row r="78" ht="15.75">
      <c r="J78" s="77"/>
    </row>
    <row r="79" ht="15.75">
      <c r="J79" s="77"/>
    </row>
    <row r="80" ht="15.75">
      <c r="J80" s="77"/>
    </row>
    <row r="81" ht="15.75">
      <c r="J81" s="77"/>
    </row>
    <row r="82" ht="15.75">
      <c r="J82" s="77"/>
    </row>
    <row r="83" ht="15.75">
      <c r="J83" s="77"/>
    </row>
    <row r="84" ht="15.75">
      <c r="J84" s="77"/>
    </row>
    <row r="85" ht="15.75">
      <c r="J85" s="77"/>
    </row>
    <row r="86" ht="15.75">
      <c r="J86" s="77"/>
    </row>
    <row r="87" ht="15.75">
      <c r="J87" s="77"/>
    </row>
    <row r="88" ht="15.75">
      <c r="J88" s="77"/>
    </row>
    <row r="89" ht="15.75">
      <c r="J89" s="77"/>
    </row>
    <row r="90" ht="15.75">
      <c r="J90" s="77"/>
    </row>
    <row r="91" ht="15.75">
      <c r="J91" s="77"/>
    </row>
    <row r="92" ht="15.75">
      <c r="J92" s="77"/>
    </row>
    <row r="93" ht="15.75">
      <c r="J93" s="77"/>
    </row>
    <row r="94" ht="15.75">
      <c r="J94" s="77"/>
    </row>
    <row r="95" ht="15.75">
      <c r="J95" s="77"/>
    </row>
    <row r="96" ht="15.75">
      <c r="J96" s="77"/>
    </row>
    <row r="97" ht="15.75">
      <c r="J97" s="77"/>
    </row>
    <row r="98" ht="15.75">
      <c r="J98" s="77"/>
    </row>
    <row r="99" ht="15.75">
      <c r="J99" s="77"/>
    </row>
    <row r="100" ht="15.75">
      <c r="J100" s="77"/>
    </row>
    <row r="101" ht="15.75">
      <c r="J101" s="77"/>
    </row>
    <row r="102" ht="15.75">
      <c r="J102" s="77"/>
    </row>
    <row r="103" ht="15.75">
      <c r="J103" s="77"/>
    </row>
    <row r="104" ht="15.75">
      <c r="J104" s="77"/>
    </row>
    <row r="105" ht="15.75">
      <c r="J105" s="77"/>
    </row>
    <row r="106" ht="15.75">
      <c r="J106" s="77"/>
    </row>
    <row r="107" ht="15.75">
      <c r="J107" s="77"/>
    </row>
    <row r="108" ht="15.75">
      <c r="J108" s="77"/>
    </row>
    <row r="109" ht="15.75">
      <c r="J109" s="77"/>
    </row>
    <row r="110" ht="15.75">
      <c r="J110" s="77"/>
    </row>
    <row r="111" ht="15.75">
      <c r="J111" s="77"/>
    </row>
    <row r="112" ht="15.75">
      <c r="J112" s="77"/>
    </row>
    <row r="113" ht="15.75">
      <c r="J113" s="77"/>
    </row>
    <row r="114" ht="15.75">
      <c r="J114" s="77"/>
    </row>
    <row r="115" ht="15.75">
      <c r="J115" s="77"/>
    </row>
    <row r="116" ht="15.75">
      <c r="J116" s="77"/>
    </row>
    <row r="117" ht="15.75">
      <c r="J117" s="77"/>
    </row>
    <row r="118" ht="15.75">
      <c r="J118" s="77"/>
    </row>
    <row r="119" ht="15.75">
      <c r="J119" s="77"/>
    </row>
    <row r="120" ht="15.75">
      <c r="J120" s="77"/>
    </row>
    <row r="121" ht="15.75">
      <c r="J121" s="77"/>
    </row>
    <row r="122" ht="15.75">
      <c r="J122" s="77"/>
    </row>
    <row r="123" ht="15.75">
      <c r="J123" s="77"/>
    </row>
    <row r="124" ht="15.75">
      <c r="J124" s="77"/>
    </row>
    <row r="125" ht="15.75">
      <c r="J125" s="77"/>
    </row>
    <row r="126" ht="15.75">
      <c r="J126" s="77"/>
    </row>
    <row r="127" ht="15.75">
      <c r="J127" s="77"/>
    </row>
    <row r="128" ht="15.75">
      <c r="J128" s="77"/>
    </row>
    <row r="129" ht="15.75">
      <c r="J129" s="77"/>
    </row>
    <row r="130" ht="15.75">
      <c r="J130" s="77"/>
    </row>
    <row r="131" ht="15.75">
      <c r="J131" s="77"/>
    </row>
    <row r="132" ht="15.75">
      <c r="J132" s="77"/>
    </row>
    <row r="133" ht="15.75">
      <c r="J133" s="77"/>
    </row>
    <row r="134" ht="15.75">
      <c r="J134" s="77"/>
    </row>
    <row r="135" ht="15.75">
      <c r="J135" s="77"/>
    </row>
    <row r="136" ht="15.75">
      <c r="J136" s="77"/>
    </row>
    <row r="137" ht="15.75">
      <c r="J137" s="77"/>
    </row>
    <row r="138" ht="15.75">
      <c r="J138" s="77"/>
    </row>
    <row r="139" ht="15.75">
      <c r="J139" s="77"/>
    </row>
    <row r="140" ht="15.75">
      <c r="J140" s="77"/>
    </row>
    <row r="141" ht="15.75">
      <c r="J141" s="77"/>
    </row>
    <row r="142" ht="15.75">
      <c r="J142" s="77"/>
    </row>
    <row r="143" ht="15.75">
      <c r="J143" s="77"/>
    </row>
    <row r="144" ht="15.75">
      <c r="J144" s="77"/>
    </row>
    <row r="145" ht="15.75">
      <c r="J145" s="77"/>
    </row>
    <row r="146" ht="15.75">
      <c r="J146" s="77"/>
    </row>
  </sheetData>
  <sheetProtection/>
  <mergeCells count="8">
    <mergeCell ref="A31:L31"/>
    <mergeCell ref="A37:L37"/>
    <mergeCell ref="B1:M1"/>
    <mergeCell ref="B2:Q2"/>
    <mergeCell ref="B3:Q3"/>
    <mergeCell ref="N4:R4"/>
    <mergeCell ref="A4:M4"/>
    <mergeCell ref="A24:L24"/>
  </mergeCells>
  <printOptions/>
  <pageMargins left="0.95" right="0.45" top="1" bottom="0.75" header="0.3" footer="0.3"/>
  <pageSetup fitToHeight="0" fitToWidth="1" orientation="landscape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M7" sqref="M7"/>
    </sheetView>
  </sheetViews>
  <sheetFormatPr defaultColWidth="11.00390625" defaultRowHeight="15.75"/>
  <cols>
    <col min="1" max="1" width="8.875" style="1" customWidth="1"/>
    <col min="2" max="2" width="9.625" style="1" customWidth="1"/>
    <col min="3" max="3" width="31.00390625" style="1" customWidth="1"/>
    <col min="4" max="4" width="8.375" style="1" customWidth="1"/>
    <col min="5" max="5" width="9.625" style="1" customWidth="1"/>
    <col min="6" max="6" width="8.375" style="1" customWidth="1"/>
    <col min="7" max="7" width="9.00390625" style="1" customWidth="1"/>
    <col min="8" max="8" width="6.00390625" style="1" customWidth="1"/>
    <col min="9" max="9" width="8.375" style="1" customWidth="1"/>
    <col min="10" max="11" width="8.375" style="5" customWidth="1"/>
    <col min="12" max="12" width="10.875" style="1" customWidth="1"/>
    <col min="13" max="16" width="8.875" style="14" customWidth="1"/>
    <col min="17" max="17" width="12.375" style="1" bestFit="1" customWidth="1"/>
    <col min="18" max="18" width="16.125" style="1" customWidth="1"/>
    <col min="19" max="16384" width="8.875" style="1" customWidth="1"/>
  </cols>
  <sheetData>
    <row r="1" spans="2:12" ht="13.5">
      <c r="B1" s="161" t="s">
        <v>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2:16" ht="36" customHeight="1">
      <c r="B2" s="162" t="s">
        <v>37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4"/>
    </row>
    <row r="3" spans="2:16" ht="27" customHeight="1" thickBot="1">
      <c r="B3" s="165" t="s">
        <v>25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spans="2:18" ht="21" customHeight="1" thickBot="1"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167" t="s">
        <v>23</v>
      </c>
      <c r="N4" s="168"/>
      <c r="O4" s="168"/>
      <c r="P4" s="168"/>
      <c r="Q4" s="168"/>
      <c r="R4" s="66"/>
    </row>
    <row r="5" spans="1:18" s="12" customFormat="1" ht="69" thickBot="1">
      <c r="A5" s="8" t="s">
        <v>19</v>
      </c>
      <c r="B5" s="54" t="s">
        <v>31</v>
      </c>
      <c r="C5" s="74" t="s">
        <v>26</v>
      </c>
      <c r="D5" s="46" t="s">
        <v>8</v>
      </c>
      <c r="E5" s="47" t="s">
        <v>7</v>
      </c>
      <c r="F5" s="46" t="s">
        <v>10</v>
      </c>
      <c r="G5" s="47" t="s">
        <v>3</v>
      </c>
      <c r="H5" s="49" t="s">
        <v>4</v>
      </c>
      <c r="I5" s="57" t="s">
        <v>28</v>
      </c>
      <c r="J5" s="46" t="s">
        <v>29</v>
      </c>
      <c r="K5" s="46" t="s">
        <v>30</v>
      </c>
      <c r="L5" s="76" t="s">
        <v>5</v>
      </c>
      <c r="M5" s="59" t="s">
        <v>20</v>
      </c>
      <c r="N5" s="50" t="s">
        <v>21</v>
      </c>
      <c r="O5" s="50" t="s">
        <v>34</v>
      </c>
      <c r="P5" s="50" t="s">
        <v>22</v>
      </c>
      <c r="Q5" s="51" t="s">
        <v>35</v>
      </c>
      <c r="R5" s="67" t="s">
        <v>36</v>
      </c>
    </row>
    <row r="6" spans="1:18" s="12" customFormat="1" ht="44.25" customHeight="1">
      <c r="A6" s="28"/>
      <c r="B6" s="29"/>
      <c r="C6" s="73"/>
      <c r="D6" s="26"/>
      <c r="E6" s="26"/>
      <c r="F6" s="26"/>
      <c r="G6" s="31"/>
      <c r="H6" s="30"/>
      <c r="I6" s="31">
        <f>G6*H6</f>
        <v>0</v>
      </c>
      <c r="J6" s="64"/>
      <c r="K6" s="64"/>
      <c r="L6" s="75">
        <f>I6+J6+K6</f>
        <v>0</v>
      </c>
      <c r="M6" s="68"/>
      <c r="N6" s="35"/>
      <c r="O6" s="35"/>
      <c r="P6" s="35"/>
      <c r="Q6" s="35"/>
      <c r="R6" s="69"/>
    </row>
    <row r="7" spans="1:18" s="12" customFormat="1" ht="52.5" customHeight="1">
      <c r="A7" s="18"/>
      <c r="B7" s="32"/>
      <c r="C7" s="25"/>
      <c r="D7" s="26"/>
      <c r="E7" s="26"/>
      <c r="F7" s="26"/>
      <c r="G7" s="31"/>
      <c r="H7" s="30"/>
      <c r="I7" s="31">
        <f>G7*H7</f>
        <v>0</v>
      </c>
      <c r="J7" s="64"/>
      <c r="K7" s="64"/>
      <c r="L7" s="16">
        <f>I7+J7+K7</f>
        <v>0</v>
      </c>
      <c r="M7" s="68"/>
      <c r="N7" s="35"/>
      <c r="O7" s="35"/>
      <c r="P7" s="35"/>
      <c r="Q7" s="36"/>
      <c r="R7" s="69"/>
    </row>
    <row r="8" spans="1:18" s="12" customFormat="1" ht="46.5" customHeight="1">
      <c r="A8" s="18"/>
      <c r="B8" s="32"/>
      <c r="C8" s="25"/>
      <c r="D8" s="26"/>
      <c r="E8" s="26"/>
      <c r="F8" s="26"/>
      <c r="G8" s="31"/>
      <c r="H8" s="30"/>
      <c r="I8" s="31">
        <f>G8*H8</f>
        <v>0</v>
      </c>
      <c r="J8" s="64"/>
      <c r="K8" s="64"/>
      <c r="L8" s="16">
        <f>I8+J8+K8</f>
        <v>0</v>
      </c>
      <c r="M8" s="68"/>
      <c r="N8" s="35"/>
      <c r="O8" s="35"/>
      <c r="P8" s="35"/>
      <c r="Q8" s="36"/>
      <c r="R8" s="69"/>
    </row>
    <row r="9" spans="1:18" ht="48.75" customHeight="1" thickBot="1">
      <c r="A9" s="37" t="s">
        <v>24</v>
      </c>
      <c r="B9" s="21"/>
      <c r="C9" s="27"/>
      <c r="D9" s="27"/>
      <c r="E9" s="27"/>
      <c r="F9" s="27"/>
      <c r="G9" s="27"/>
      <c r="H9" s="27"/>
      <c r="I9" s="27"/>
      <c r="J9" s="27"/>
      <c r="K9" s="27"/>
      <c r="L9" s="65">
        <f aca="true" t="shared" si="0" ref="L9:Q9">SUM(L6:L8)</f>
        <v>0</v>
      </c>
      <c r="M9" s="70">
        <f t="shared" si="0"/>
        <v>0</v>
      </c>
      <c r="N9" s="71">
        <f t="shared" si="0"/>
        <v>0</v>
      </c>
      <c r="O9" s="71">
        <f t="shared" si="0"/>
        <v>0</v>
      </c>
      <c r="P9" s="71">
        <f t="shared" si="0"/>
        <v>0</v>
      </c>
      <c r="Q9" s="71">
        <f t="shared" si="0"/>
        <v>0</v>
      </c>
      <c r="R9" s="72"/>
    </row>
  </sheetData>
  <sheetProtection/>
  <mergeCells count="4">
    <mergeCell ref="B1:L1"/>
    <mergeCell ref="B2:P2"/>
    <mergeCell ref="B3:P3"/>
    <mergeCell ref="M4:Q4"/>
  </mergeCells>
  <printOptions/>
  <pageMargins left="0.95" right="0.45" top="1" bottom="0.75" header="0.3" footer="0.3"/>
  <pageSetup orientation="landscape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B2" sqref="B2:K2"/>
    </sheetView>
  </sheetViews>
  <sheetFormatPr defaultColWidth="11.00390625" defaultRowHeight="15.75"/>
  <cols>
    <col min="1" max="1" width="9.125" style="13" customWidth="1"/>
    <col min="2" max="2" width="6.125" style="0" customWidth="1"/>
    <col min="3" max="3" width="25.875" style="0" customWidth="1"/>
    <col min="4" max="4" width="8.875" style="0" customWidth="1"/>
    <col min="5" max="5" width="7.125" style="0" customWidth="1"/>
    <col min="6" max="6" width="9.625" style="0" customWidth="1"/>
    <col min="7" max="7" width="8.50390625" style="0" customWidth="1"/>
    <col min="8" max="8" width="12.00390625" style="0" customWidth="1"/>
    <col min="9" max="9" width="5.375" style="0" customWidth="1"/>
    <col min="10" max="10" width="8.625" style="0" customWidth="1"/>
    <col min="11" max="11" width="11.00390625" style="0" customWidth="1"/>
    <col min="12" max="12" width="7.375" style="0" customWidth="1"/>
    <col min="13" max="13" width="8.625" style="0" customWidth="1"/>
    <col min="14" max="14" width="9.00390625" style="0" customWidth="1"/>
    <col min="15" max="15" width="9.125" style="0" customWidth="1"/>
    <col min="16" max="16" width="17.125" style="0" customWidth="1"/>
  </cols>
  <sheetData>
    <row r="1" spans="2:11" ht="15.75"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1" ht="15.75">
      <c r="B2" s="169" t="s">
        <v>38</v>
      </c>
      <c r="C2" s="169"/>
      <c r="D2" s="169"/>
      <c r="E2" s="169"/>
      <c r="F2" s="169"/>
      <c r="G2" s="169"/>
      <c r="H2" s="169"/>
      <c r="I2" s="169"/>
      <c r="J2" s="169"/>
      <c r="K2" s="169"/>
    </row>
    <row r="3" spans="2:15" ht="43.5" customHeight="1">
      <c r="B3" s="171" t="s">
        <v>39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2:15" ht="55.5" customHeight="1" thickBot="1">
      <c r="B4" s="173" t="s">
        <v>17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</row>
    <row r="5" spans="1:16" s="1" customFormat="1" ht="72" customHeight="1">
      <c r="A5" s="23" t="s">
        <v>18</v>
      </c>
      <c r="B5" s="20" t="s">
        <v>2</v>
      </c>
      <c r="C5" s="8" t="s">
        <v>11</v>
      </c>
      <c r="D5" s="8" t="s">
        <v>14</v>
      </c>
      <c r="E5" s="8" t="s">
        <v>8</v>
      </c>
      <c r="F5" s="8" t="s">
        <v>7</v>
      </c>
      <c r="G5" s="8" t="s">
        <v>10</v>
      </c>
      <c r="H5" s="8" t="s">
        <v>3</v>
      </c>
      <c r="I5" s="8" t="s">
        <v>4</v>
      </c>
      <c r="J5" s="8" t="s">
        <v>1</v>
      </c>
      <c r="K5" s="15" t="s">
        <v>5</v>
      </c>
      <c r="L5" s="35" t="s">
        <v>15</v>
      </c>
      <c r="M5" s="35" t="s">
        <v>16</v>
      </c>
      <c r="N5" s="35" t="s">
        <v>13</v>
      </c>
      <c r="O5" s="35" t="s">
        <v>12</v>
      </c>
      <c r="P5" s="27" t="s">
        <v>32</v>
      </c>
    </row>
    <row r="6" spans="1:16" ht="15.75">
      <c r="A6" s="24"/>
      <c r="B6" s="21"/>
      <c r="C6" s="2" t="s">
        <v>9</v>
      </c>
      <c r="D6" s="2"/>
      <c r="E6" s="2"/>
      <c r="F6" s="2" t="s">
        <v>6</v>
      </c>
      <c r="G6" s="2"/>
      <c r="H6" s="3">
        <v>100000</v>
      </c>
      <c r="I6" s="4">
        <v>1</v>
      </c>
      <c r="J6" s="2"/>
      <c r="K6" s="16">
        <f aca="true" t="shared" si="0" ref="K6:K20">H6*I6</f>
        <v>100000</v>
      </c>
      <c r="L6" s="36"/>
      <c r="M6" s="55"/>
      <c r="N6" s="55"/>
      <c r="O6" s="55"/>
      <c r="P6" s="19"/>
    </row>
    <row r="7" spans="1:16" ht="15.75">
      <c r="A7" s="24"/>
      <c r="B7" s="21"/>
      <c r="C7" s="2"/>
      <c r="D7" s="2"/>
      <c r="E7" s="2"/>
      <c r="F7" s="2"/>
      <c r="G7" s="2"/>
      <c r="H7" s="3">
        <v>0</v>
      </c>
      <c r="I7" s="4">
        <v>0</v>
      </c>
      <c r="J7" s="2"/>
      <c r="K7" s="16">
        <f t="shared" si="0"/>
        <v>0</v>
      </c>
      <c r="L7" s="36"/>
      <c r="M7" s="55"/>
      <c r="N7" s="55"/>
      <c r="O7" s="55"/>
      <c r="P7" s="19"/>
    </row>
    <row r="8" spans="1:16" ht="15.75">
      <c r="A8" s="24"/>
      <c r="B8" s="21"/>
      <c r="C8" s="2"/>
      <c r="D8" s="2"/>
      <c r="E8" s="2"/>
      <c r="F8" s="2"/>
      <c r="G8" s="2"/>
      <c r="H8" s="3">
        <v>0</v>
      </c>
      <c r="I8" s="4">
        <v>0</v>
      </c>
      <c r="J8" s="2"/>
      <c r="K8" s="16">
        <f t="shared" si="0"/>
        <v>0</v>
      </c>
      <c r="L8" s="36"/>
      <c r="M8" s="55"/>
      <c r="N8" s="55"/>
      <c r="O8" s="55"/>
      <c r="P8" s="19"/>
    </row>
    <row r="9" spans="1:16" ht="15.75">
      <c r="A9" s="24"/>
      <c r="B9" s="21"/>
      <c r="C9" s="2"/>
      <c r="D9" s="2"/>
      <c r="E9" s="2"/>
      <c r="F9" s="2"/>
      <c r="G9" s="2"/>
      <c r="H9" s="3">
        <v>0</v>
      </c>
      <c r="I9" s="4">
        <v>0</v>
      </c>
      <c r="J9" s="2"/>
      <c r="K9" s="16">
        <f t="shared" si="0"/>
        <v>0</v>
      </c>
      <c r="L9" s="36"/>
      <c r="M9" s="55"/>
      <c r="N9" s="55"/>
      <c r="O9" s="55"/>
      <c r="P9" s="19"/>
    </row>
    <row r="10" spans="1:16" ht="15.75">
      <c r="A10" s="24"/>
      <c r="B10" s="21"/>
      <c r="C10" s="2"/>
      <c r="D10" s="2"/>
      <c r="E10" s="2"/>
      <c r="F10" s="2"/>
      <c r="G10" s="2"/>
      <c r="H10" s="3">
        <v>0</v>
      </c>
      <c r="I10" s="4">
        <v>0</v>
      </c>
      <c r="J10" s="2"/>
      <c r="K10" s="16">
        <f t="shared" si="0"/>
        <v>0</v>
      </c>
      <c r="L10" s="36"/>
      <c r="M10" s="55"/>
      <c r="N10" s="55"/>
      <c r="O10" s="55"/>
      <c r="P10" s="19"/>
    </row>
    <row r="11" spans="1:16" ht="15.75">
      <c r="A11" s="24"/>
      <c r="B11" s="21"/>
      <c r="C11" s="2"/>
      <c r="D11" s="2"/>
      <c r="E11" s="2"/>
      <c r="F11" s="2"/>
      <c r="G11" s="2"/>
      <c r="H11" s="3">
        <v>0</v>
      </c>
      <c r="I11" s="4">
        <v>0</v>
      </c>
      <c r="J11" s="2"/>
      <c r="K11" s="16">
        <f t="shared" si="0"/>
        <v>0</v>
      </c>
      <c r="L11" s="36"/>
      <c r="M11" s="55"/>
      <c r="N11" s="55"/>
      <c r="O11" s="55"/>
      <c r="P11" s="19"/>
    </row>
    <row r="12" spans="1:16" ht="15.75">
      <c r="A12" s="24"/>
      <c r="B12" s="21"/>
      <c r="C12" s="2"/>
      <c r="D12" s="2"/>
      <c r="E12" s="2"/>
      <c r="F12" s="2"/>
      <c r="G12" s="2"/>
      <c r="H12" s="3">
        <v>0</v>
      </c>
      <c r="I12" s="4">
        <v>0</v>
      </c>
      <c r="J12" s="2"/>
      <c r="K12" s="16">
        <f t="shared" si="0"/>
        <v>0</v>
      </c>
      <c r="L12" s="36"/>
      <c r="M12" s="55"/>
      <c r="N12" s="55"/>
      <c r="O12" s="55"/>
      <c r="P12" s="19"/>
    </row>
    <row r="13" spans="1:16" ht="15.75">
      <c r="A13" s="24"/>
      <c r="B13" s="21"/>
      <c r="C13" s="2"/>
      <c r="D13" s="2"/>
      <c r="E13" s="2"/>
      <c r="F13" s="2"/>
      <c r="G13" s="2"/>
      <c r="H13" s="3">
        <v>0</v>
      </c>
      <c r="I13" s="4">
        <v>0</v>
      </c>
      <c r="J13" s="2"/>
      <c r="K13" s="16">
        <f t="shared" si="0"/>
        <v>0</v>
      </c>
      <c r="L13" s="36"/>
      <c r="M13" s="55"/>
      <c r="N13" s="55"/>
      <c r="O13" s="55"/>
      <c r="P13" s="19"/>
    </row>
    <row r="14" spans="1:16" ht="15.75">
      <c r="A14" s="24"/>
      <c r="B14" s="21"/>
      <c r="C14" s="2"/>
      <c r="D14" s="2"/>
      <c r="E14" s="2"/>
      <c r="F14" s="2"/>
      <c r="G14" s="2"/>
      <c r="H14" s="3">
        <v>0</v>
      </c>
      <c r="I14" s="4">
        <v>0</v>
      </c>
      <c r="J14" s="2"/>
      <c r="K14" s="16">
        <f t="shared" si="0"/>
        <v>0</v>
      </c>
      <c r="L14" s="36"/>
      <c r="M14" s="55"/>
      <c r="N14" s="55"/>
      <c r="O14" s="55"/>
      <c r="P14" s="19"/>
    </row>
    <row r="15" spans="1:16" ht="15.75">
      <c r="A15" s="24"/>
      <c r="B15" s="21"/>
      <c r="C15" s="2"/>
      <c r="D15" s="2"/>
      <c r="E15" s="2"/>
      <c r="F15" s="2"/>
      <c r="G15" s="2"/>
      <c r="H15" s="3">
        <v>0</v>
      </c>
      <c r="I15" s="4">
        <v>0</v>
      </c>
      <c r="J15" s="2"/>
      <c r="K15" s="16">
        <f t="shared" si="0"/>
        <v>0</v>
      </c>
      <c r="L15" s="36"/>
      <c r="M15" s="55"/>
      <c r="N15" s="55"/>
      <c r="O15" s="55"/>
      <c r="P15" s="19"/>
    </row>
    <row r="16" spans="1:16" ht="15.75">
      <c r="A16" s="24"/>
      <c r="B16" s="21"/>
      <c r="C16" s="2"/>
      <c r="D16" s="2"/>
      <c r="E16" s="2"/>
      <c r="F16" s="2"/>
      <c r="G16" s="2"/>
      <c r="H16" s="3">
        <v>0</v>
      </c>
      <c r="I16" s="4">
        <v>0</v>
      </c>
      <c r="J16" s="2"/>
      <c r="K16" s="16">
        <f t="shared" si="0"/>
        <v>0</v>
      </c>
      <c r="L16" s="36"/>
      <c r="M16" s="55"/>
      <c r="N16" s="55"/>
      <c r="O16" s="55"/>
      <c r="P16" s="19"/>
    </row>
    <row r="17" spans="1:16" ht="15.75">
      <c r="A17" s="24"/>
      <c r="B17" s="21"/>
      <c r="C17" s="2"/>
      <c r="D17" s="2"/>
      <c r="E17" s="2"/>
      <c r="F17" s="2"/>
      <c r="G17" s="2"/>
      <c r="H17" s="3">
        <v>0</v>
      </c>
      <c r="I17" s="4">
        <v>0</v>
      </c>
      <c r="J17" s="2"/>
      <c r="K17" s="16">
        <f t="shared" si="0"/>
        <v>0</v>
      </c>
      <c r="L17" s="36"/>
      <c r="M17" s="55"/>
      <c r="N17" s="55"/>
      <c r="O17" s="55"/>
      <c r="P17" s="19"/>
    </row>
    <row r="18" spans="1:16" ht="15.75">
      <c r="A18" s="24"/>
      <c r="B18" s="21"/>
      <c r="C18" s="2"/>
      <c r="D18" s="2"/>
      <c r="E18" s="2"/>
      <c r="F18" s="2"/>
      <c r="G18" s="2"/>
      <c r="H18" s="3">
        <v>0</v>
      </c>
      <c r="I18" s="4">
        <v>0</v>
      </c>
      <c r="J18" s="2"/>
      <c r="K18" s="16">
        <f t="shared" si="0"/>
        <v>0</v>
      </c>
      <c r="L18" s="36"/>
      <c r="M18" s="55"/>
      <c r="N18" s="55"/>
      <c r="O18" s="55"/>
      <c r="P18" s="19"/>
    </row>
    <row r="19" spans="1:16" ht="15.75">
      <c r="A19" s="24"/>
      <c r="B19" s="21"/>
      <c r="C19" s="2"/>
      <c r="D19" s="2"/>
      <c r="E19" s="2"/>
      <c r="F19" s="2"/>
      <c r="G19" s="2"/>
      <c r="H19" s="3">
        <v>0</v>
      </c>
      <c r="I19" s="4">
        <v>0</v>
      </c>
      <c r="J19" s="2"/>
      <c r="K19" s="16">
        <f t="shared" si="0"/>
        <v>0</v>
      </c>
      <c r="L19" s="36"/>
      <c r="M19" s="55"/>
      <c r="N19" s="55"/>
      <c r="O19" s="55"/>
      <c r="P19" s="19"/>
    </row>
    <row r="20" spans="1:16" ht="16.5" thickBot="1">
      <c r="A20" s="24"/>
      <c r="B20" s="22"/>
      <c r="C20" s="9"/>
      <c r="D20" s="9"/>
      <c r="E20" s="9"/>
      <c r="F20" s="9"/>
      <c r="G20" s="9"/>
      <c r="H20" s="10">
        <v>0</v>
      </c>
      <c r="I20" s="11">
        <v>0</v>
      </c>
      <c r="J20" s="9"/>
      <c r="K20" s="17">
        <f t="shared" si="0"/>
        <v>0</v>
      </c>
      <c r="L20" s="36"/>
      <c r="M20" s="55"/>
      <c r="N20" s="55"/>
      <c r="O20" s="55"/>
      <c r="P20" s="19"/>
    </row>
    <row r="21" spans="2:12" ht="15.75">
      <c r="B21" s="5"/>
      <c r="C21" s="5"/>
      <c r="D21" s="5"/>
      <c r="E21" s="5"/>
      <c r="F21" s="5"/>
      <c r="G21" s="5"/>
      <c r="H21" s="6">
        <f>SUM(H6:H20)</f>
        <v>100000</v>
      </c>
      <c r="I21" s="7"/>
      <c r="J21" s="5"/>
      <c r="K21" s="6">
        <f>SUM(K6:K20)</f>
        <v>100000</v>
      </c>
      <c r="L21" s="1"/>
    </row>
    <row r="22" spans="2:12" ht="15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sheetProtection/>
  <mergeCells count="4">
    <mergeCell ref="B2:K2"/>
    <mergeCell ref="B1:K1"/>
    <mergeCell ref="B3:O3"/>
    <mergeCell ref="B4:O4"/>
  </mergeCells>
  <printOptions/>
  <pageMargins left="1" right="0.5" top="1" bottom="0.7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lastPrinted>2019-04-10T23:38:31Z</cp:lastPrinted>
  <dcterms:created xsi:type="dcterms:W3CDTF">2016-03-02T05:06:15Z</dcterms:created>
  <dcterms:modified xsi:type="dcterms:W3CDTF">2019-04-15T16:19:01Z</dcterms:modified>
  <cp:category/>
  <cp:version/>
  <cp:contentType/>
  <cp:contentStatus/>
</cp:coreProperties>
</file>