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496" windowWidth="23220" windowHeight="18500" tabRatio="500" activeTab="0"/>
  </bookViews>
  <sheets>
    <sheet name="NEW Revised Budget Sheet 11-12" sheetId="1" r:id="rId1"/>
    <sheet name="Original Budget Sheet 10-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<sst xmlns="http://schemas.openxmlformats.org/spreadsheetml/2006/main" count="95" uniqueCount="63">
  <si>
    <t>105 Introduction to HTML</t>
  </si>
  <si>
    <t xml:space="preserve">106- Adobe Acrobat </t>
  </si>
  <si>
    <t xml:space="preserve">116I -Illustrator </t>
  </si>
  <si>
    <t xml:space="preserve">• </t>
  </si>
  <si>
    <t xml:space="preserve">• </t>
  </si>
  <si>
    <t>Other reductions in course or personnel to be determind</t>
  </si>
  <si>
    <t>Classified Reductions</t>
  </si>
  <si>
    <t xml:space="preserve">• </t>
  </si>
  <si>
    <t xml:space="preserve">•    </t>
  </si>
  <si>
    <t xml:space="preserve">• </t>
  </si>
  <si>
    <t>Faculty Reductions</t>
  </si>
  <si>
    <t>B Budget Reductions</t>
  </si>
  <si>
    <t>Impact of Reductions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</si>
  <si>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</si>
  <si>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</si>
  <si>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</si>
  <si>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</si>
  <si>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</si>
  <si>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</si>
  <si>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</si>
  <si>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</si>
  <si>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</si>
  <si>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</si>
  <si>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</si>
  <si>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</si>
  <si>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</si>
  <si>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</si>
  <si>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</si>
  <si>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</si>
  <si>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</si>
  <si>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</si>
  <si>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</si>
  <si>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</si>
  <si>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2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</si>
  <si>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</si>
  <si>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</si>
  <si>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</si>
  <si>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</si>
  <si>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</si>
  <si>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</si>
  <si>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</si>
  <si>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</si>
  <si>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</si>
  <si>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</si>
  <si>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</si>
  <si>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</si>
  <si>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</si>
  <si>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</si>
  <si>
    <t>Classs WSCH * 11.67/525 = Annual FTES</t>
  </si>
  <si>
    <t>LOSS OF APPORTIONMENT@ $4564 PER FTES</t>
  </si>
  <si>
    <t>Business/Computer Systems Division</t>
  </si>
  <si>
    <t>CAOS</t>
  </si>
  <si>
    <t>90GA - Computer Literacy</t>
  </si>
  <si>
    <t>114A - Flash</t>
  </si>
  <si>
    <t>104I - 10-Key on the Computer</t>
  </si>
  <si>
    <t>81H - 10-Key on Elec. Calc.</t>
  </si>
  <si>
    <t>173 - Keyboarding Skl. Dev.</t>
  </si>
  <si>
    <t>102N - MS Windows I (Win 7)</t>
  </si>
  <si>
    <t>107G - Business Office Math</t>
  </si>
  <si>
    <t>mandated cuts to enrollment</t>
  </si>
  <si>
    <t>113A - Dreamweaver</t>
  </si>
  <si>
    <t xml:space="preserve">161 - Computer Forensics </t>
  </si>
  <si>
    <t>94/CIS 94- Introduction to World Wide Web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</si>
</sst>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&quot;$&quot;#,##0.0"/>
    <numFmt numFmtId="170" formatCode="&quot;$&quot;#,##0"/>
    <numFmt numFmtId="171" formatCode="_(&quot;$&quot;* #,##0_);_(&quot;$&quot;* \(#,##0\);_(&quot;$&quot;* &quot;-&quot;??_);_(@_)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b/>
      <sz val="12"/>
      <color indexed="10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10"/>
      <color indexed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9" fillId="12" borderId="0" applyNumberFormat="0" applyBorder="0" applyAlignment="0" applyProtection="0"/>
    <xf numFmtId="0" fontId="23" fillId="2" borderId="1" applyNumberFormat="0" applyAlignment="0" applyProtection="0"/>
    <xf numFmtId="0" fontId="2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0" fillId="16" borderId="10" xfId="0" applyFill="1" applyBorder="1" applyAlignment="1">
      <alignment horizontal="center" wrapText="1"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12" borderId="15" xfId="0" applyFill="1" applyBorder="1" applyAlignment="1">
      <alignment horizontal="center"/>
    </xf>
    <xf numFmtId="44" fontId="1" fillId="12" borderId="15" xfId="0" applyNumberFormat="1" applyFont="1" applyFill="1" applyBorder="1" applyAlignment="1">
      <alignment/>
    </xf>
    <xf numFmtId="0" fontId="1" fillId="12" borderId="15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168" fontId="1" fillId="0" borderId="16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18" borderId="17" xfId="0" applyFill="1" applyBorder="1" applyAlignment="1">
      <alignment horizontal="center"/>
    </xf>
    <xf numFmtId="0" fontId="0" fillId="16" borderId="18" xfId="0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18" borderId="19" xfId="0" applyFill="1" applyBorder="1" applyAlignment="1">
      <alignment horizontal="center"/>
    </xf>
    <xf numFmtId="0" fontId="0" fillId="16" borderId="20" xfId="0" applyFill="1" applyBorder="1" applyAlignment="1">
      <alignment horizontal="center" wrapText="1"/>
    </xf>
    <xf numFmtId="0" fontId="0" fillId="16" borderId="21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44" fontId="0" fillId="0" borderId="17" xfId="44" applyFont="1" applyBorder="1" applyAlignment="1">
      <alignment/>
    </xf>
    <xf numFmtId="0" fontId="0" fillId="0" borderId="19" xfId="0" applyBorder="1" applyAlignment="1">
      <alignment horizontal="center"/>
    </xf>
    <xf numFmtId="44" fontId="0" fillId="0" borderId="19" xfId="44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10" fillId="16" borderId="26" xfId="0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/>
    </xf>
    <xf numFmtId="171" fontId="0" fillId="0" borderId="0" xfId="44" applyNumberFormat="1" applyFont="1" applyBorder="1" applyAlignment="1">
      <alignment/>
    </xf>
    <xf numFmtId="0" fontId="0" fillId="0" borderId="12" xfId="0" applyBorder="1" applyAlignment="1">
      <alignment horizontal="center"/>
    </xf>
    <xf numFmtId="44" fontId="11" fillId="0" borderId="27" xfId="44" applyFont="1" applyBorder="1" applyAlignment="1">
      <alignment/>
    </xf>
    <xf numFmtId="0" fontId="0" fillId="0" borderId="0" xfId="0" applyFill="1" applyBorder="1" applyAlignment="1">
      <alignment/>
    </xf>
    <xf numFmtId="44" fontId="11" fillId="0" borderId="28" xfId="0" applyNumberFormat="1" applyFont="1" applyBorder="1" applyAlignment="1">
      <alignment/>
    </xf>
    <xf numFmtId="0" fontId="9" fillId="16" borderId="2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168" fontId="12" fillId="0" borderId="12" xfId="0" applyNumberFormat="1" applyFont="1" applyBorder="1" applyAlignment="1">
      <alignment/>
    </xf>
    <xf numFmtId="168" fontId="12" fillId="0" borderId="13" xfId="0" applyNumberFormat="1" applyFont="1" applyBorder="1" applyAlignment="1">
      <alignment/>
    </xf>
    <xf numFmtId="168" fontId="13" fillId="0" borderId="16" xfId="0" applyNumberFormat="1" applyFont="1" applyBorder="1" applyAlignment="1">
      <alignment/>
    </xf>
    <xf numFmtId="0" fontId="31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0" fillId="0" borderId="35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4">
      <selection activeCell="B34" sqref="B34:J34"/>
    </sheetView>
  </sheetViews>
  <sheetFormatPr defaultColWidth="11.00390625" defaultRowHeight="12.75"/>
  <cols>
    <col min="1" max="1" width="8.75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4.75390625" style="1" bestFit="1" customWidth="1"/>
    <col min="7" max="7" width="8.875" style="0" bestFit="1" customWidth="1"/>
    <col min="8" max="8" width="8.75390625" style="0" customWidth="1"/>
    <col min="9" max="9" width="11.875" style="0" bestFit="1" customWidth="1"/>
    <col min="10" max="10" width="15.00390625" style="0" customWidth="1"/>
    <col min="11" max="11" width="6.75390625" style="0" bestFit="1" customWidth="1"/>
    <col min="12" max="12" width="1.37890625" style="0" bestFit="1" customWidth="1"/>
    <col min="13" max="13" width="13.125" style="0" bestFit="1" customWidth="1"/>
    <col min="14" max="14" width="192.125" style="0" bestFit="1" customWidth="1"/>
  </cols>
  <sheetData>
    <row r="1" spans="1:13" ht="52.5" customHeight="1" thickBot="1">
      <c r="A1" s="51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75.75" customHeight="1" thickBot="1">
      <c r="A2" s="39" t="s">
        <v>18</v>
      </c>
      <c r="B2" s="40" t="s">
        <v>19</v>
      </c>
      <c r="C2" s="40" t="s">
        <v>21</v>
      </c>
      <c r="D2" s="40" t="s">
        <v>20</v>
      </c>
      <c r="E2" s="40" t="s">
        <v>17</v>
      </c>
      <c r="F2" s="40" t="s">
        <v>46</v>
      </c>
      <c r="G2" s="40" t="s">
        <v>22</v>
      </c>
      <c r="H2" s="40" t="s">
        <v>47</v>
      </c>
      <c r="I2" s="40" t="s">
        <v>48</v>
      </c>
      <c r="J2" s="40" t="s">
        <v>23</v>
      </c>
      <c r="K2" s="41" t="s">
        <v>24</v>
      </c>
      <c r="L2" s="42"/>
      <c r="M2" s="32" t="s">
        <v>49</v>
      </c>
    </row>
    <row r="3" spans="1:13" ht="12.75">
      <c r="A3" s="6" t="s">
        <v>51</v>
      </c>
      <c r="B3" s="37" t="s">
        <v>52</v>
      </c>
      <c r="C3" s="33">
        <v>1</v>
      </c>
      <c r="D3" s="33">
        <v>0.074</v>
      </c>
      <c r="E3" s="33">
        <v>70</v>
      </c>
      <c r="F3" s="33">
        <v>4</v>
      </c>
      <c r="G3" s="2">
        <f aca="true" t="shared" si="0" ref="G3:G18">D3*C3</f>
        <v>0.074</v>
      </c>
      <c r="H3" s="2">
        <f aca="true" t="shared" si="1" ref="H3:H18">C3*(E3*F3)</f>
        <v>280</v>
      </c>
      <c r="I3" s="2">
        <f aca="true" t="shared" si="2" ref="I3:I18">H3*11.67/525</f>
        <v>6.224</v>
      </c>
      <c r="J3" s="34">
        <f aca="true" t="shared" si="3" ref="J3:J15">G3*63000</f>
        <v>4662</v>
      </c>
      <c r="K3" s="35">
        <f aca="true" t="shared" si="4" ref="K3:K18">E3*C3</f>
        <v>70</v>
      </c>
      <c r="M3" s="36">
        <f aca="true" t="shared" si="5" ref="M3:M18">4564*I3</f>
        <v>28406.336</v>
      </c>
    </row>
    <row r="4" spans="1:13" s="3" customFormat="1" ht="12.75">
      <c r="A4" s="6" t="s">
        <v>51</v>
      </c>
      <c r="B4" s="37" t="s">
        <v>53</v>
      </c>
      <c r="C4" s="33">
        <v>1</v>
      </c>
      <c r="D4" s="33">
        <v>0.111</v>
      </c>
      <c r="E4" s="33">
        <v>33</v>
      </c>
      <c r="F4" s="33">
        <v>6</v>
      </c>
      <c r="G4" s="2">
        <f t="shared" si="0"/>
        <v>0.111</v>
      </c>
      <c r="H4" s="2">
        <f t="shared" si="1"/>
        <v>198</v>
      </c>
      <c r="I4" s="2">
        <f t="shared" si="2"/>
        <v>4.401257142857142</v>
      </c>
      <c r="J4" s="34">
        <f t="shared" si="3"/>
        <v>6993</v>
      </c>
      <c r="K4" s="35">
        <f t="shared" si="4"/>
        <v>33</v>
      </c>
      <c r="M4" s="36">
        <f t="shared" si="5"/>
        <v>20087.3376</v>
      </c>
    </row>
    <row r="5" spans="1:13" s="3" customFormat="1" ht="12.75">
      <c r="A5" s="6" t="s">
        <v>51</v>
      </c>
      <c r="B5" s="37" t="s">
        <v>54</v>
      </c>
      <c r="C5" s="33">
        <v>1</v>
      </c>
      <c r="D5" s="33">
        <v>0.019</v>
      </c>
      <c r="E5" s="33">
        <v>39</v>
      </c>
      <c r="F5" s="33">
        <v>1</v>
      </c>
      <c r="G5" s="2">
        <f t="shared" si="0"/>
        <v>0.019</v>
      </c>
      <c r="H5" s="2">
        <f t="shared" si="1"/>
        <v>39</v>
      </c>
      <c r="I5" s="2">
        <f t="shared" si="2"/>
        <v>0.8669142857142857</v>
      </c>
      <c r="J5" s="34">
        <f t="shared" si="3"/>
        <v>1197</v>
      </c>
      <c r="K5" s="35">
        <f t="shared" si="4"/>
        <v>39</v>
      </c>
      <c r="M5" s="36">
        <f t="shared" si="5"/>
        <v>3956.5968000000003</v>
      </c>
    </row>
    <row r="6" spans="1:14" s="3" customFormat="1" ht="13.5">
      <c r="A6" s="6" t="s">
        <v>51</v>
      </c>
      <c r="B6" s="37" t="s">
        <v>55</v>
      </c>
      <c r="C6" s="33">
        <v>1</v>
      </c>
      <c r="D6" s="33">
        <v>0.037</v>
      </c>
      <c r="E6" s="33">
        <v>34</v>
      </c>
      <c r="F6" s="33">
        <v>2</v>
      </c>
      <c r="G6" s="2">
        <f t="shared" si="0"/>
        <v>0.037</v>
      </c>
      <c r="H6" s="2">
        <f t="shared" si="1"/>
        <v>68</v>
      </c>
      <c r="I6" s="2">
        <f t="shared" si="2"/>
        <v>1.511542857142857</v>
      </c>
      <c r="J6" s="34">
        <f t="shared" si="3"/>
        <v>2331</v>
      </c>
      <c r="K6" s="35">
        <f t="shared" si="4"/>
        <v>34</v>
      </c>
      <c r="M6" s="36">
        <f t="shared" si="5"/>
        <v>6898.6816</v>
      </c>
      <c r="N6" s="46"/>
    </row>
    <row r="7" spans="1:14" s="3" customFormat="1" ht="13.5">
      <c r="A7" s="6" t="s">
        <v>51</v>
      </c>
      <c r="B7" s="37" t="s">
        <v>56</v>
      </c>
      <c r="C7" s="33">
        <v>1</v>
      </c>
      <c r="D7" s="33">
        <v>0.037</v>
      </c>
      <c r="E7" s="33">
        <v>169</v>
      </c>
      <c r="F7" s="33">
        <v>2</v>
      </c>
      <c r="G7" s="2">
        <f t="shared" si="0"/>
        <v>0.037</v>
      </c>
      <c r="H7" s="2">
        <f t="shared" si="1"/>
        <v>338</v>
      </c>
      <c r="I7" s="2">
        <f t="shared" si="2"/>
        <v>7.513257142857143</v>
      </c>
      <c r="J7" s="34">
        <f t="shared" si="3"/>
        <v>2331</v>
      </c>
      <c r="K7" s="35">
        <f t="shared" si="4"/>
        <v>169</v>
      </c>
      <c r="M7" s="36">
        <f t="shared" si="5"/>
        <v>34290.505600000004</v>
      </c>
      <c r="N7" s="46"/>
    </row>
    <row r="8" spans="1:14" ht="13.5">
      <c r="A8" s="6" t="s">
        <v>51</v>
      </c>
      <c r="B8" s="37" t="s">
        <v>57</v>
      </c>
      <c r="C8" s="33">
        <v>1</v>
      </c>
      <c r="D8" s="33">
        <v>0.037</v>
      </c>
      <c r="E8" s="33">
        <v>0</v>
      </c>
      <c r="F8" s="33">
        <v>2</v>
      </c>
      <c r="G8" s="2">
        <f t="shared" si="0"/>
        <v>0.037</v>
      </c>
      <c r="H8" s="2">
        <f t="shared" si="1"/>
        <v>0</v>
      </c>
      <c r="I8" s="2">
        <f t="shared" si="2"/>
        <v>0</v>
      </c>
      <c r="J8" s="34">
        <f t="shared" si="3"/>
        <v>2331</v>
      </c>
      <c r="K8" s="35">
        <f t="shared" si="4"/>
        <v>0</v>
      </c>
      <c r="M8" s="36">
        <f t="shared" si="5"/>
        <v>0</v>
      </c>
      <c r="N8" s="46"/>
    </row>
    <row r="9" spans="1:13" ht="12.75">
      <c r="A9" s="6" t="s">
        <v>51</v>
      </c>
      <c r="B9" s="37" t="s">
        <v>58</v>
      </c>
      <c r="C9" s="33">
        <v>1</v>
      </c>
      <c r="D9" s="33">
        <v>0.074</v>
      </c>
      <c r="E9" s="33">
        <v>69</v>
      </c>
      <c r="F9" s="33">
        <v>4</v>
      </c>
      <c r="G9" s="2">
        <f t="shared" si="0"/>
        <v>0.074</v>
      </c>
      <c r="H9" s="2">
        <f t="shared" si="1"/>
        <v>276</v>
      </c>
      <c r="I9" s="2">
        <f t="shared" si="2"/>
        <v>6.135085714285714</v>
      </c>
      <c r="J9" s="34">
        <f t="shared" si="3"/>
        <v>4662</v>
      </c>
      <c r="K9" s="35">
        <f t="shared" si="4"/>
        <v>69</v>
      </c>
      <c r="M9" s="36">
        <f t="shared" si="5"/>
        <v>28000.5312</v>
      </c>
    </row>
    <row r="10" spans="1:13" ht="12.75">
      <c r="A10" s="6" t="s">
        <v>51</v>
      </c>
      <c r="B10" s="47" t="s">
        <v>60</v>
      </c>
      <c r="C10" s="33">
        <v>1</v>
      </c>
      <c r="D10" s="33">
        <v>0.148</v>
      </c>
      <c r="E10" s="33">
        <v>30</v>
      </c>
      <c r="F10" s="33">
        <v>8</v>
      </c>
      <c r="G10" s="2">
        <f t="shared" si="0"/>
        <v>0.148</v>
      </c>
      <c r="H10" s="2">
        <f t="shared" si="1"/>
        <v>240</v>
      </c>
      <c r="I10" s="2">
        <f t="shared" si="2"/>
        <v>5.334857142857143</v>
      </c>
      <c r="J10" s="34">
        <f t="shared" si="3"/>
        <v>9324</v>
      </c>
      <c r="K10" s="35">
        <f t="shared" si="4"/>
        <v>30</v>
      </c>
      <c r="M10" s="36">
        <f t="shared" si="5"/>
        <v>24348.288000000004</v>
      </c>
    </row>
    <row r="11" spans="1:13" ht="12.75">
      <c r="A11" s="6" t="s">
        <v>51</v>
      </c>
      <c r="B11" s="47" t="s">
        <v>61</v>
      </c>
      <c r="C11" s="33">
        <v>1</v>
      </c>
      <c r="D11" s="33">
        <v>0.148</v>
      </c>
      <c r="E11" s="33">
        <v>30</v>
      </c>
      <c r="F11" s="33">
        <v>8</v>
      </c>
      <c r="G11" s="2">
        <f t="shared" si="0"/>
        <v>0.148</v>
      </c>
      <c r="H11" s="2">
        <f t="shared" si="1"/>
        <v>240</v>
      </c>
      <c r="I11" s="2">
        <f t="shared" si="2"/>
        <v>5.334857142857143</v>
      </c>
      <c r="J11" s="34">
        <f t="shared" si="3"/>
        <v>9324</v>
      </c>
      <c r="K11" s="35">
        <f t="shared" si="4"/>
        <v>30</v>
      </c>
      <c r="M11" s="36">
        <f t="shared" si="5"/>
        <v>24348.288000000004</v>
      </c>
    </row>
    <row r="12" spans="1:13" ht="12.75">
      <c r="A12" s="6" t="s">
        <v>51</v>
      </c>
      <c r="B12" s="47" t="s">
        <v>62</v>
      </c>
      <c r="C12" s="33">
        <v>1</v>
      </c>
      <c r="D12" s="33">
        <v>0.037</v>
      </c>
      <c r="E12" s="33">
        <v>43</v>
      </c>
      <c r="F12" s="33">
        <v>2</v>
      </c>
      <c r="G12" s="2">
        <f t="shared" si="0"/>
        <v>0.037</v>
      </c>
      <c r="H12" s="2">
        <f t="shared" si="1"/>
        <v>86</v>
      </c>
      <c r="I12" s="2">
        <f t="shared" si="2"/>
        <v>1.911657142857143</v>
      </c>
      <c r="J12" s="34">
        <f t="shared" si="3"/>
        <v>2331</v>
      </c>
      <c r="K12" s="35">
        <f t="shared" si="4"/>
        <v>43</v>
      </c>
      <c r="M12" s="36">
        <f t="shared" si="5"/>
        <v>8724.8032</v>
      </c>
    </row>
    <row r="13" spans="1:13" ht="12.75">
      <c r="A13" s="6" t="s">
        <v>51</v>
      </c>
      <c r="B13" s="47" t="s">
        <v>0</v>
      </c>
      <c r="C13" s="33">
        <v>1</v>
      </c>
      <c r="D13" s="33">
        <v>0.037</v>
      </c>
      <c r="E13" s="33">
        <v>35</v>
      </c>
      <c r="F13" s="33">
        <v>2</v>
      </c>
      <c r="G13" s="2">
        <f t="shared" si="0"/>
        <v>0.037</v>
      </c>
      <c r="H13" s="2">
        <f t="shared" si="1"/>
        <v>70</v>
      </c>
      <c r="I13" s="2">
        <f t="shared" si="2"/>
        <v>1.556</v>
      </c>
      <c r="J13" s="34">
        <f t="shared" si="3"/>
        <v>2331</v>
      </c>
      <c r="K13" s="35">
        <f t="shared" si="4"/>
        <v>35</v>
      </c>
      <c r="M13" s="36">
        <f t="shared" si="5"/>
        <v>7101.584</v>
      </c>
    </row>
    <row r="14" spans="1:13" ht="12.75">
      <c r="A14" s="6" t="s">
        <v>51</v>
      </c>
      <c r="B14" s="47" t="s">
        <v>1</v>
      </c>
      <c r="C14" s="33">
        <v>1</v>
      </c>
      <c r="D14" s="33">
        <v>0.037</v>
      </c>
      <c r="E14" s="33">
        <v>60</v>
      </c>
      <c r="F14" s="33">
        <v>2</v>
      </c>
      <c r="G14" s="2">
        <f t="shared" si="0"/>
        <v>0.037</v>
      </c>
      <c r="H14" s="2">
        <f t="shared" si="1"/>
        <v>120</v>
      </c>
      <c r="I14" s="2">
        <f t="shared" si="2"/>
        <v>2.6674285714285717</v>
      </c>
      <c r="J14" s="34">
        <f t="shared" si="3"/>
        <v>2331</v>
      </c>
      <c r="K14" s="35">
        <f t="shared" si="4"/>
        <v>60</v>
      </c>
      <c r="M14" s="36">
        <f t="shared" si="5"/>
        <v>12174.144000000002</v>
      </c>
    </row>
    <row r="15" spans="1:13" ht="12.75">
      <c r="A15" s="6" t="s">
        <v>51</v>
      </c>
      <c r="B15" s="47" t="s">
        <v>2</v>
      </c>
      <c r="C15" s="33">
        <v>1</v>
      </c>
      <c r="D15" s="33">
        <v>0.074</v>
      </c>
      <c r="E15" s="33">
        <v>30</v>
      </c>
      <c r="F15" s="33">
        <v>4</v>
      </c>
      <c r="G15" s="2">
        <f t="shared" si="0"/>
        <v>0.074</v>
      </c>
      <c r="H15" s="2">
        <f t="shared" si="1"/>
        <v>120</v>
      </c>
      <c r="I15" s="2">
        <f t="shared" si="2"/>
        <v>2.6674285714285717</v>
      </c>
      <c r="J15" s="34">
        <f t="shared" si="3"/>
        <v>4662</v>
      </c>
      <c r="K15" s="35">
        <f t="shared" si="4"/>
        <v>30</v>
      </c>
      <c r="M15" s="36">
        <f t="shared" si="5"/>
        <v>12174.144000000002</v>
      </c>
    </row>
    <row r="16" spans="1:13" ht="12.75">
      <c r="A16" s="6"/>
      <c r="B16" s="37"/>
      <c r="C16" s="33"/>
      <c r="D16" s="33"/>
      <c r="E16" s="33"/>
      <c r="F16" s="33"/>
      <c r="G16" s="2"/>
      <c r="H16" s="2"/>
      <c r="I16" s="2"/>
      <c r="J16" s="34"/>
      <c r="K16" s="35"/>
      <c r="M16" s="36">
        <f t="shared" si="5"/>
        <v>0</v>
      </c>
    </row>
    <row r="17" spans="1:13" ht="12.75">
      <c r="A17" s="6" t="s">
        <v>51</v>
      </c>
      <c r="B17" s="37" t="s">
        <v>59</v>
      </c>
      <c r="C17" s="33">
        <v>0</v>
      </c>
      <c r="D17" s="33">
        <v>0</v>
      </c>
      <c r="E17" s="33">
        <v>0</v>
      </c>
      <c r="F17" s="33">
        <v>0</v>
      </c>
      <c r="G17" s="2">
        <f t="shared" si="0"/>
        <v>0</v>
      </c>
      <c r="H17" s="2">
        <f>1537-925</f>
        <v>612</v>
      </c>
      <c r="I17" s="2">
        <f t="shared" si="2"/>
        <v>13.603885714285715</v>
      </c>
      <c r="J17" s="34">
        <f>G17*63000</f>
        <v>0</v>
      </c>
      <c r="K17" s="35">
        <f t="shared" si="4"/>
        <v>0</v>
      </c>
      <c r="M17" s="36">
        <f t="shared" si="5"/>
        <v>62088.1344</v>
      </c>
    </row>
    <row r="18" spans="1:13" ht="12.75">
      <c r="A18" s="6"/>
      <c r="B18" s="37"/>
      <c r="C18" s="33">
        <v>0</v>
      </c>
      <c r="D18" s="33">
        <v>0</v>
      </c>
      <c r="E18" s="33">
        <v>0</v>
      </c>
      <c r="F18" s="33">
        <v>0</v>
      </c>
      <c r="G18" s="2">
        <f t="shared" si="0"/>
        <v>0</v>
      </c>
      <c r="H18" s="2">
        <f t="shared" si="1"/>
        <v>0</v>
      </c>
      <c r="I18" s="2">
        <f t="shared" si="2"/>
        <v>0</v>
      </c>
      <c r="J18" s="34">
        <f>G18*63000</f>
        <v>0</v>
      </c>
      <c r="K18" s="35">
        <f t="shared" si="4"/>
        <v>0</v>
      </c>
      <c r="M18" s="36">
        <f t="shared" si="5"/>
        <v>0</v>
      </c>
    </row>
    <row r="19" spans="1:13" ht="19.5" customHeight="1" thickBot="1">
      <c r="A19" s="9"/>
      <c r="B19" s="11"/>
      <c r="C19" s="10">
        <f>SUM(C3:C18)</f>
        <v>13</v>
      </c>
      <c r="D19" s="14"/>
      <c r="E19" s="10">
        <f>SUM(E3:E18)</f>
        <v>642</v>
      </c>
      <c r="F19" s="10"/>
      <c r="G19" s="10">
        <f>SUM(G3:G18)</f>
        <v>0.87</v>
      </c>
      <c r="H19" s="10">
        <f>SUM(H3:H18)</f>
        <v>2687</v>
      </c>
      <c r="I19" s="12">
        <f>SUM(K3:K18)</f>
        <v>642</v>
      </c>
      <c r="J19" s="13">
        <f>SUM(J3:J18)</f>
        <v>54810</v>
      </c>
      <c r="K19" s="15">
        <f>SUM(K3:K18)</f>
        <v>642</v>
      </c>
      <c r="M19" s="38">
        <f>SUM(M3:M18)</f>
        <v>272599.3744</v>
      </c>
    </row>
    <row r="20" ht="13.5" thickBot="1">
      <c r="J20" s="4"/>
    </row>
    <row r="21" spans="2:10" ht="34.5" customHeight="1" thickBot="1">
      <c r="B21" s="54" t="s">
        <v>14</v>
      </c>
      <c r="C21" s="55"/>
      <c r="D21" s="55"/>
      <c r="E21" s="55"/>
      <c r="F21" s="55"/>
      <c r="G21" s="55"/>
      <c r="H21" s="55"/>
      <c r="I21" s="55"/>
      <c r="J21" s="56"/>
    </row>
    <row r="22" spans="2:10" ht="34.5" customHeight="1">
      <c r="B22" s="57" t="s">
        <v>13</v>
      </c>
      <c r="C22" s="58"/>
      <c r="D22" s="58"/>
      <c r="E22" s="58"/>
      <c r="F22" s="58"/>
      <c r="G22" s="58"/>
      <c r="H22" s="58"/>
      <c r="I22" s="58"/>
      <c r="J22" s="43">
        <f>J19</f>
        <v>54810</v>
      </c>
    </row>
    <row r="23" spans="2:10" ht="34.5" customHeight="1">
      <c r="B23" s="59" t="s">
        <v>6</v>
      </c>
      <c r="C23" s="60"/>
      <c r="D23" s="60"/>
      <c r="E23" s="60"/>
      <c r="F23" s="60"/>
      <c r="G23" s="60"/>
      <c r="H23" s="60"/>
      <c r="I23" s="60"/>
      <c r="J23" s="43">
        <v>0</v>
      </c>
    </row>
    <row r="24" spans="2:10" ht="34.5" customHeight="1">
      <c r="B24" s="59" t="s">
        <v>10</v>
      </c>
      <c r="C24" s="60"/>
      <c r="D24" s="60"/>
      <c r="E24" s="60"/>
      <c r="F24" s="60"/>
      <c r="G24" s="60"/>
      <c r="H24" s="60"/>
      <c r="I24" s="60"/>
      <c r="J24" s="43">
        <v>0</v>
      </c>
    </row>
    <row r="25" spans="2:10" ht="34.5" customHeight="1">
      <c r="B25" s="59" t="s">
        <v>11</v>
      </c>
      <c r="C25" s="60"/>
      <c r="D25" s="60"/>
      <c r="E25" s="60"/>
      <c r="F25" s="60"/>
      <c r="G25" s="60"/>
      <c r="H25" s="60"/>
      <c r="I25" s="60"/>
      <c r="J25" s="43">
        <v>0</v>
      </c>
    </row>
    <row r="26" spans="2:10" ht="34.5" customHeight="1" thickBot="1">
      <c r="B26" s="61" t="s">
        <v>5</v>
      </c>
      <c r="C26" s="62"/>
      <c r="D26" s="62"/>
      <c r="E26" s="62"/>
      <c r="F26" s="62"/>
      <c r="G26" s="62"/>
      <c r="H26" s="62"/>
      <c r="I26" s="62"/>
      <c r="J26" s="44">
        <v>225000</v>
      </c>
    </row>
    <row r="27" spans="2:10" ht="34.5" customHeight="1" thickBot="1" thickTop="1">
      <c r="B27" s="66"/>
      <c r="C27" s="67"/>
      <c r="D27" s="67"/>
      <c r="E27" s="67"/>
      <c r="F27" s="67"/>
      <c r="G27" s="72" t="s">
        <v>16</v>
      </c>
      <c r="H27" s="72"/>
      <c r="I27" s="72"/>
      <c r="J27" s="45">
        <f>SUM(J22:J26)</f>
        <v>279810</v>
      </c>
    </row>
    <row r="28" spans="2:10" ht="13.5" thickBot="1">
      <c r="B28" s="71"/>
      <c r="C28" s="71"/>
      <c r="D28" s="71"/>
      <c r="E28" s="71"/>
      <c r="F28" s="71"/>
      <c r="G28" s="71"/>
      <c r="H28" s="71"/>
      <c r="I28" s="71"/>
      <c r="J28" s="71"/>
    </row>
    <row r="29" spans="2:10" ht="37.5" customHeight="1">
      <c r="B29" s="68" t="s">
        <v>12</v>
      </c>
      <c r="C29" s="69"/>
      <c r="D29" s="69"/>
      <c r="E29" s="69"/>
      <c r="F29" s="69"/>
      <c r="G29" s="69"/>
      <c r="H29" s="69"/>
      <c r="I29" s="69"/>
      <c r="J29" s="70"/>
    </row>
    <row r="30" spans="2:10" ht="37.5" customHeight="1">
      <c r="B30" s="48" t="s">
        <v>3</v>
      </c>
      <c r="C30" s="49"/>
      <c r="D30" s="49"/>
      <c r="E30" s="49"/>
      <c r="F30" s="49"/>
      <c r="G30" s="49"/>
      <c r="H30" s="49"/>
      <c r="I30" s="49"/>
      <c r="J30" s="50"/>
    </row>
    <row r="31" spans="2:10" ht="37.5" customHeight="1">
      <c r="B31" s="48" t="s">
        <v>4</v>
      </c>
      <c r="C31" s="49"/>
      <c r="D31" s="49"/>
      <c r="E31" s="49"/>
      <c r="F31" s="49"/>
      <c r="G31" s="49"/>
      <c r="H31" s="49"/>
      <c r="I31" s="49"/>
      <c r="J31" s="50"/>
    </row>
    <row r="32" spans="2:10" ht="37.5" customHeight="1">
      <c r="B32" s="48" t="s">
        <v>7</v>
      </c>
      <c r="C32" s="49"/>
      <c r="D32" s="49"/>
      <c r="E32" s="49"/>
      <c r="F32" s="49"/>
      <c r="G32" s="49"/>
      <c r="H32" s="49"/>
      <c r="I32" s="49"/>
      <c r="J32" s="50"/>
    </row>
    <row r="33" spans="2:10" ht="37.5" customHeight="1">
      <c r="B33" s="48" t="s">
        <v>8</v>
      </c>
      <c r="C33" s="49"/>
      <c r="D33" s="49"/>
      <c r="E33" s="49"/>
      <c r="F33" s="49"/>
      <c r="G33" s="49"/>
      <c r="H33" s="49"/>
      <c r="I33" s="49"/>
      <c r="J33" s="50"/>
    </row>
    <row r="34" spans="2:10" ht="37.5" customHeight="1">
      <c r="B34" s="48" t="s">
        <v>9</v>
      </c>
      <c r="C34" s="49"/>
      <c r="D34" s="49"/>
      <c r="E34" s="49"/>
      <c r="F34" s="49"/>
      <c r="G34" s="49"/>
      <c r="H34" s="49"/>
      <c r="I34" s="49"/>
      <c r="J34" s="50"/>
    </row>
    <row r="35" spans="2:10" ht="37.5" customHeight="1" thickBot="1">
      <c r="B35" s="63" t="s">
        <v>9</v>
      </c>
      <c r="C35" s="64"/>
      <c r="D35" s="64"/>
      <c r="E35" s="64"/>
      <c r="F35" s="64"/>
      <c r="G35" s="64"/>
      <c r="H35" s="64"/>
      <c r="I35" s="64"/>
      <c r="J35" s="65"/>
    </row>
  </sheetData>
  <sheetProtection/>
  <mergeCells count="17">
    <mergeCell ref="B35:J35"/>
    <mergeCell ref="B24:I24"/>
    <mergeCell ref="B27:F27"/>
    <mergeCell ref="B29:J29"/>
    <mergeCell ref="B28:J28"/>
    <mergeCell ref="G27:I27"/>
    <mergeCell ref="B30:J30"/>
    <mergeCell ref="B31:J31"/>
    <mergeCell ref="B32:J32"/>
    <mergeCell ref="B33:J33"/>
    <mergeCell ref="B34:J34"/>
    <mergeCell ref="A1:M1"/>
    <mergeCell ref="B21:J21"/>
    <mergeCell ref="B22:I22"/>
    <mergeCell ref="B23:I23"/>
    <mergeCell ref="B25:I25"/>
    <mergeCell ref="B26:I26"/>
  </mergeCells>
  <printOptions/>
  <pageMargins left="0.75" right="0.75" top="1" bottom="1" header="0.5" footer="0.5"/>
  <pageSetup fitToHeight="1" fitToWidth="1" orientation="portrait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zoomScalePageLayoutView="0" workbookViewId="0" topLeftCell="A1">
      <selection activeCell="F3" sqref="F3"/>
    </sheetView>
  </sheetViews>
  <sheetFormatPr defaultColWidth="11.00390625" defaultRowHeight="12.75"/>
  <cols>
    <col min="1" max="1" width="8.75390625" style="0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51" t="s">
        <v>33</v>
      </c>
      <c r="B1" s="52"/>
      <c r="C1" s="52"/>
      <c r="D1" s="52"/>
      <c r="E1" s="52"/>
      <c r="F1" s="52"/>
      <c r="G1" s="52"/>
      <c r="H1" s="53"/>
    </row>
    <row r="2" spans="1:8" ht="42" customHeight="1" thickBot="1">
      <c r="A2" s="19" t="s">
        <v>18</v>
      </c>
      <c r="B2" s="5" t="s">
        <v>19</v>
      </c>
      <c r="C2" s="5" t="s">
        <v>17</v>
      </c>
      <c r="D2" s="5" t="s">
        <v>21</v>
      </c>
      <c r="E2" s="22" t="s">
        <v>20</v>
      </c>
      <c r="F2" s="22" t="s">
        <v>22</v>
      </c>
      <c r="G2" s="22" t="s">
        <v>23</v>
      </c>
      <c r="H2" s="23" t="s">
        <v>24</v>
      </c>
    </row>
    <row r="3" spans="1:8" ht="12.75">
      <c r="A3" s="28" t="s">
        <v>31</v>
      </c>
      <c r="B3" s="17" t="s">
        <v>34</v>
      </c>
      <c r="C3" s="18">
        <v>30</v>
      </c>
      <c r="D3" s="18">
        <v>3.5</v>
      </c>
      <c r="E3" s="18">
        <v>0.066</v>
      </c>
      <c r="F3" s="24">
        <f aca="true" t="shared" si="0" ref="F3:F54">E3*D3</f>
        <v>0.231</v>
      </c>
      <c r="G3" s="25">
        <f>F3*63000</f>
        <v>14553</v>
      </c>
      <c r="H3" s="29">
        <f>C3*D3</f>
        <v>105</v>
      </c>
    </row>
    <row r="4" spans="1:8" ht="12.75">
      <c r="A4" s="28" t="s">
        <v>32</v>
      </c>
      <c r="B4" s="17" t="s">
        <v>35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29</v>
      </c>
      <c r="B5" s="17" t="s">
        <v>36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30</v>
      </c>
      <c r="B6" s="17" t="s">
        <v>37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12.5</v>
      </c>
      <c r="E55" s="11"/>
      <c r="F55" s="12">
        <f>SUM(F3:F54)</f>
        <v>1.23</v>
      </c>
      <c r="G55" s="13">
        <f>SUM(G3:G54)</f>
        <v>77490</v>
      </c>
      <c r="H55" s="15">
        <f>SUM(H3:H54)</f>
        <v>465</v>
      </c>
    </row>
    <row r="56" ht="13.5" thickBot="1">
      <c r="G56" s="4"/>
    </row>
    <row r="57" spans="2:7" ht="13.5" thickBot="1">
      <c r="B57" s="74" t="s">
        <v>14</v>
      </c>
      <c r="C57" s="75"/>
      <c r="D57" s="75"/>
      <c r="E57" s="75"/>
      <c r="F57" s="75"/>
      <c r="G57" s="76"/>
    </row>
    <row r="58" spans="2:7" ht="18.75" customHeight="1">
      <c r="B58" s="6" t="s">
        <v>13</v>
      </c>
      <c r="C58" s="2"/>
      <c r="D58" s="2"/>
      <c r="E58" s="3"/>
      <c r="F58" s="3"/>
      <c r="G58" s="7">
        <f>G55</f>
        <v>77490</v>
      </c>
    </row>
    <row r="59" spans="2:7" ht="18.75" customHeight="1">
      <c r="B59" s="6" t="s">
        <v>25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26</v>
      </c>
      <c r="C60" s="2" t="s">
        <v>15</v>
      </c>
      <c r="D60" s="2"/>
      <c r="E60" s="3"/>
      <c r="F60" s="3"/>
      <c r="G60" s="7">
        <v>20475</v>
      </c>
    </row>
    <row r="61" spans="2:7" ht="18.75" customHeight="1">
      <c r="B61" s="6" t="s">
        <v>27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28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15</v>
      </c>
    </row>
    <row r="64" spans="2:7" ht="18.75" customHeight="1" thickBot="1" thickTop="1">
      <c r="B64" s="9"/>
      <c r="C64" s="10"/>
      <c r="D64" s="10"/>
      <c r="E64" s="73" t="s">
        <v>16</v>
      </c>
      <c r="F64" s="73"/>
      <c r="G64" s="16">
        <f>SUM(G58:G63)</f>
        <v>251165</v>
      </c>
    </row>
    <row r="67" spans="1:7" ht="12.75">
      <c r="A67" t="s">
        <v>40</v>
      </c>
      <c r="B67" s="77" t="s">
        <v>39</v>
      </c>
      <c r="C67" s="77"/>
      <c r="D67" s="77"/>
      <c r="E67" s="77"/>
      <c r="F67" s="77"/>
      <c r="G67" s="77"/>
    </row>
    <row r="68" spans="1:7" ht="12.75">
      <c r="A68" t="s">
        <v>40</v>
      </c>
      <c r="B68" s="78" t="s">
        <v>45</v>
      </c>
      <c r="C68" s="78"/>
      <c r="D68" s="78"/>
      <c r="E68" s="78"/>
      <c r="F68" s="78"/>
      <c r="G68" s="78"/>
    </row>
    <row r="69" spans="1:7" ht="12.75">
      <c r="A69" t="s">
        <v>40</v>
      </c>
      <c r="B69" s="78" t="s">
        <v>44</v>
      </c>
      <c r="C69" s="78"/>
      <c r="D69" s="78"/>
      <c r="E69" s="78"/>
      <c r="F69" s="78"/>
      <c r="G69" s="78"/>
    </row>
    <row r="70" spans="1:7" ht="12.75">
      <c r="A70" t="s">
        <v>40</v>
      </c>
      <c r="B70" s="78" t="s">
        <v>43</v>
      </c>
      <c r="C70" s="78"/>
      <c r="D70" s="78"/>
      <c r="E70" s="78"/>
      <c r="F70" s="78"/>
      <c r="G70" s="78"/>
    </row>
    <row r="71" spans="1:7" ht="12.75">
      <c r="A71" t="s">
        <v>40</v>
      </c>
      <c r="B71" s="78" t="s">
        <v>42</v>
      </c>
      <c r="C71" s="78"/>
      <c r="D71" s="78"/>
      <c r="E71" s="78"/>
      <c r="F71" s="78"/>
      <c r="G71" s="78"/>
    </row>
    <row r="72" spans="1:7" ht="12.75">
      <c r="A72" t="s">
        <v>40</v>
      </c>
      <c r="B72" s="78" t="s">
        <v>38</v>
      </c>
      <c r="C72" s="78"/>
      <c r="D72" s="78"/>
      <c r="E72" s="78"/>
      <c r="F72" s="78"/>
      <c r="G72" s="78"/>
    </row>
    <row r="73" spans="1:7" ht="12.75">
      <c r="A73" t="s">
        <v>40</v>
      </c>
      <c r="B73" s="78" t="s">
        <v>41</v>
      </c>
      <c r="C73" s="78"/>
      <c r="D73" s="78"/>
      <c r="E73" s="78"/>
      <c r="F73" s="78"/>
      <c r="G73" s="78"/>
    </row>
  </sheetData>
  <sheetProtection/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5"/>
    </sheetView>
  </sheetViews>
  <sheetFormatPr defaultColWidth="11.00390625" defaultRowHeight="12.75"/>
  <cols>
    <col min="1" max="1" width="18.00390625" style="0" bestFit="1" customWidth="1"/>
    <col min="2" max="2" width="10.875" style="0" bestFit="1" customWidth="1"/>
    <col min="3" max="3" width="21.75390625" style="0" customWidth="1"/>
  </cols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cp:lastPrinted>2011-11-14T19:06:28Z</cp:lastPrinted>
  <dcterms:created xsi:type="dcterms:W3CDTF">2011-04-25T21:49:34Z</dcterms:created>
  <dcterms:modified xsi:type="dcterms:W3CDTF">2011-11-15T23:17:58Z</dcterms:modified>
  <cp:category/>
  <cp:version/>
  <cp:contentType/>
  <cp:contentStatus/>
</cp:coreProperties>
</file>